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C:\Users\11125\Desktop\モンベル\"/>
    </mc:Choice>
  </mc:AlternateContent>
  <xr:revisionPtr revIDLastSave="0" documentId="13_ncr:1_{09B03F2C-CF17-4D40-B10C-55B399D14830}" xr6:coauthVersionLast="47" xr6:coauthVersionMax="47" xr10:uidLastSave="{00000000-0000-0000-0000-000000000000}"/>
  <bookViews>
    <workbookView xWindow="-120" yWindow="-120" windowWidth="20730" windowHeight="11160" xr2:uid="{00000000-000D-0000-FFFF-FFFF00000000}"/>
  </bookViews>
  <sheets>
    <sheet name="フレンドショップ登録用紙" sheetId="9" r:id="rId1"/>
    <sheet name="ウェブサイト掲載例" sheetId="11" r:id="rId2"/>
    <sheet name="WEB作業用" sheetId="12" state="hidden" r:id="rId3"/>
  </sheets>
  <definedNames>
    <definedName name="_xlnm.Print_Area" localSheetId="2">WEB作業用!$B$1:$G$37</definedName>
    <definedName name="_xlnm.Print_Area" localSheetId="1">ウェブサイト掲載例!#REF!</definedName>
    <definedName name="_xlnm.Print_Area" localSheetId="0">フレンドショップ登録用紙!$A$1:$H$76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Hatsuyama</author>
  </authors>
  <commentList>
    <comment ref="D27" authorId="0" shapeId="0" xr:uid="{00000000-0006-0000-0000-000001000000}">
      <text>
        <r>
          <rPr>
            <b/>
            <sz val="9"/>
            <color indexed="81"/>
            <rFont val="MS P ゴシック"/>
            <family val="3"/>
            <charset val="128"/>
          </rPr>
          <t>文字数</t>
        </r>
        <r>
          <rPr>
            <sz val="9"/>
            <color indexed="81"/>
            <rFont val="MS P ゴシック"/>
            <family val="3"/>
            <charset val="128"/>
          </rPr>
          <t xml:space="preserve">
</t>
        </r>
      </text>
    </comment>
    <comment ref="D28" authorId="0" shapeId="0" xr:uid="{00000000-0006-0000-0000-000002000000}">
      <text>
        <r>
          <rPr>
            <b/>
            <sz val="9"/>
            <color indexed="81"/>
            <rFont val="MS P ゴシック"/>
            <family val="3"/>
            <charset val="128"/>
          </rPr>
          <t>文字数</t>
        </r>
      </text>
    </comment>
    <comment ref="D35" authorId="0" shapeId="0" xr:uid="{00000000-0006-0000-0000-000003000000}">
      <text>
        <r>
          <rPr>
            <b/>
            <sz val="9"/>
            <color indexed="81"/>
            <rFont val="MS P ゴシック"/>
            <family val="3"/>
            <charset val="128"/>
          </rPr>
          <t>文字数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西山 史恵</author>
  </authors>
  <commentList>
    <comment ref="D15" authorId="0" shapeId="0" xr:uid="{00000000-0006-0000-0200-000001000000}">
      <text>
        <r>
          <rPr>
            <b/>
            <sz val="9"/>
            <color indexed="81"/>
            <rFont val="MS P ゴシック"/>
            <family val="3"/>
            <charset val="128"/>
          </rPr>
          <t>一覧検索用の短文</t>
        </r>
      </text>
    </comment>
    <comment ref="D26" authorId="0" shapeId="0" xr:uid="{00000000-0006-0000-0200-00000200000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<sst xmlns="http://schemas.openxmlformats.org/spreadsheetml/2006/main" count="355" uniqueCount="267">
  <si>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</si>
  <si>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</si>
  <si>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</si>
  <si>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</si>
  <si>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</si>
  <si>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</si>
  <si>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</si>
  <si>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</si>
  <si>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</si>
  <si>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</si>
  <si>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</si>
  <si>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</si>
  <si>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</si>
  <si>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</si>
  <si>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</si>
  <si>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</si>
  <si>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</si>
  <si>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</si>
  <si>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</si>
  <si>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</si>
  <si>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</si>
  <si>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</si>
  <si>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</si>
  <si>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</si>
  <si>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</si>
  <si>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</si>
  <si>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</si>
  <si>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</si>
  <si>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</si>
  <si>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</si>
  <si>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</si>
  <si>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</si>
  <si>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</si>
  <si>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</si>
  <si>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</si>
  <si>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</si>
  <si>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</si>
  <si>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</si>
  <si>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</si>
  <si>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</si>
  <si>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</si>
  <si>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</si>
  <si>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</si>
  <si>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</si>
  <si>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</si>
  <si>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</si>
  <si>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</si>
  <si>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</si>
  <si>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</si>
  <si>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</si>
  <si>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</si>
  <si>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</si>
  <si>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</si>
  <si>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</si>
  <si>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</si>
  <si>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</si>
  <si>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</si>
  <si>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</si>
  <si>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</si>
  <si>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</si>
  <si>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</si>
  <si>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</si>
  <si>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</si>
  <si>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</si>
  <si>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</si>
  <si>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</si>
  <si>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</si>
  <si>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</si>
  <si>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</si>
  <si>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</si>
  <si>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</si>
  <si>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</si>
  <si>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</si>
  <si>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</si>
  <si>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</si>
  <si>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</si>
  <si>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</si>
  <si>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</si>
  <si>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</si>
  <si>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</si>
  <si>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</si>
  <si>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</si>
  <si>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</si>
  <si>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</si>
  <si>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</si>
  <si>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</si>
  <si>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</si>
  <si>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</si>
  <si>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</si>
  <si>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</si>
  <si>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</si>
  <si>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</si>
  <si>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</si>
  <si>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</si>
  <si>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</si>
  <si>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</si>
  <si>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</si>
  <si>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</si>
  <si>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</si>
  <si>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</si>
  <si>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</si>
  <si>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</si>
  <si>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</si>
  <si>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</si>
  <si>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</si>
  <si>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</si>
  <si>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</si>
  <si>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</si>
  <si>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</si>
  <si>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</si>
  <si>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</si>
  <si>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</si>
  <si>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</si>
  <si>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</si>
  <si>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</si>
  <si>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</si>
  <si>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</si>
  <si>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</si>
  <si>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</si>
  <si>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</si>
  <si>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</si>
  <si>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</si>
  <si>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広報部</t>
    <rPh sb="2" eb="5">
      <t>コウホウブ</t>
    </rPh>
    <phoneticPr fontId="14"/>
  </si>
  <si>
    <t>　　営業部</t>
    <rPh sb="2" eb="5">
      <t>エイギョウブ</t>
    </rPh>
    <phoneticPr fontId="14"/>
  </si>
  <si>
    <t>　　他部署</t>
    <rPh sb="2" eb="5">
      <t>タブショ</t>
    </rPh>
    <phoneticPr fontId="14"/>
  </si>
  <si>
    <t>　　モンベルストア　（　　　　　）店</t>
    <rPh sb="17" eb="18">
      <t>ミセ</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</si>
  <si>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</si>
  <si>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</si>
  <si>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</si>
  <si>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</si>
  <si>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</si>
  <si>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</si>
  <si>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</si>
  <si>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</si>
  <si>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</si>
  <si>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</si>
  <si>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</si>
  <si>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</si>
  <si>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</si>
  <si>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</si>
  <si>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</si>
  <si>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</si>
  <si>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</si>
  <si>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</si>
  <si>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</si>
  <si>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西区新町1-33-20</t>
    <rPh sb="0" eb="2">
      <t>ニシク</t>
    </rPh>
    <rPh sb="2" eb="4">
      <t>シンマチ</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</si>
  <si>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</si>
  <si>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</si>
  <si>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</si>
  <si>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</si>
  <si>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</si>
  <si>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</si>
  <si>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</si>
  <si>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</si>
  <si>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</si>
  <si>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</si>
  <si>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</si>
  <si>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</si>
  <si>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Twitter</t>
    <phoneticPr fontId="2"/>
  </si>
  <si>
    <t>Instagram</t>
    <phoneticPr fontId="2"/>
  </si>
  <si>
    <t>YouTubeチャンネル</t>
    <phoneticPr fontId="2"/>
  </si>
  <si>
    <t>■facebook：</t>
    <phoneticPr fontId="2"/>
  </si>
  <si>
    <t>■Twitter：</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</si>
  <si>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</si>
  <si>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</si>
  <si>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</si>
  <si>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</si>
  <si>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</si>
  <si>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</si>
  <si>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</si>
  <si>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</si>
  <si>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</si>
  <si>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</si>
  <si>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</si>
  <si>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</si>
  <si>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</si>
  <si>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</si>
  <si>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</si>
  <si>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</si>
  <si>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</si>
  <si>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</si>
  <si>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</si>
  <si>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</si>
  <si>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</si>
  <si>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</si>
  <si>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</si>
  <si>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</si>
  <si>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</si>
  <si>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</si>
  <si>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</si>
  <si>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</si>
  <si>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</si>
  <si>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</si>
  <si>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</si>
  <si>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</si>
  <si>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</si>
  <si>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r>
      <t>　　会員さまのみ
　　</t>
    </r>
    <r>
      <rPr>
        <u/>
        <sz val="11"/>
        <color theme="1"/>
        <rFont val="ＭＳ Ｐゴシック"/>
        <family val="3"/>
        <charset val="128"/>
      </rPr>
      <t>　　</t>
    </r>
    <r>
      <rPr>
        <sz val="11"/>
        <color theme="1"/>
        <rFont val="ＭＳ Ｐゴシック"/>
        <family val="3"/>
        <charset val="128"/>
      </rPr>
      <t>名さままでOK  ※数字をご記入ください
　　1グループまでOK
特記事項：</t>
    </r>
    <rPh sb="2" eb="4">
      <t>カイイン</t>
    </rPh>
    <rPh sb="13" eb="14">
      <t>メイ</t>
    </rPh>
    <rPh sb="23" eb="25">
      <t>スウジ</t>
    </rPh>
    <rPh sb="27" eb="29">
      <t>キニュウ</t>
    </rPh>
    <rPh sb="46" eb="50">
      <t>トッキジコウ</t>
    </rPh>
    <phoneticPr fontId="2"/>
  </si>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</sst>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35">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Fill="1" applyBorder="1">
      <alignment vertical="center"/>
    </xf>
    <xf numFmtId="0" fontId="0" fillId="0" borderId="0" xfId="0" applyFill="1" applyBorder="1"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Fill="1" applyBorder="1" applyAlignment="1">
      <alignment horizontal="left" vertical="top" wrapText="1"/>
    </xf>
    <xf numFmtId="49" fontId="3" fillId="0" borderId="3" xfId="0" applyNumberFormat="1" applyFont="1" applyFill="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Fill="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Border="1" applyAlignment="1">
      <alignment horizontal="left" vertical="top"/>
    </xf>
    <xf numFmtId="0" fontId="4" fillId="0" borderId="6" xfId="0" applyFont="1" applyBorder="1">
      <alignment vertical="center"/>
    </xf>
    <xf numFmtId="0" fontId="5" fillId="0" borderId="0" xfId="0" applyFont="1" applyFill="1" applyBorder="1">
      <alignment vertical="center"/>
    </xf>
    <xf numFmtId="1" fontId="3" fillId="0" borderId="0" xfId="0" applyNumberFormat="1" applyFont="1" applyFill="1" applyBorder="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0" fontId="0" fillId="0" borderId="0" xfId="0" applyFill="1" applyBorder="1" applyAlignment="1">
      <alignment horizontal="left" vertical="top"/>
    </xf>
    <xf numFmtId="0" fontId="0" fillId="0" borderId="0" xfId="0" applyBorder="1" applyAlignment="1">
      <alignment horizontal="left" vertical="top"/>
    </xf>
    <xf numFmtId="0" fontId="0" fillId="0" borderId="0" xfId="0" applyFill="1" applyBorder="1" applyAlignment="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Border="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Border="1" applyAlignment="1">
      <alignment horizontal="left" vertical="top" wrapText="1"/>
    </xf>
    <xf numFmtId="49" fontId="9" fillId="0" borderId="3" xfId="1" applyNumberFormat="1" applyFill="1" applyBorder="1" applyAlignment="1">
      <alignment horizontal="left" vertical="top"/>
    </xf>
    <xf numFmtId="0" fontId="3" fillId="0" borderId="0" xfId="0" applyFont="1" applyFill="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0" fontId="7" fillId="0" borderId="25" xfId="0" applyFont="1" applyBorder="1">
      <alignment vertical="center"/>
    </xf>
    <xf numFmtId="0" fontId="0" fillId="0" borderId="19" xfId="0" applyFill="1" applyBorder="1" applyAlignment="1">
      <alignment horizontal="left" vertical="top"/>
    </xf>
    <xf numFmtId="14" fontId="3" fillId="0" borderId="26" xfId="0" applyNumberFormat="1" applyFont="1" applyBorder="1" applyAlignment="1">
      <alignment horizontal="left" vertical="top"/>
    </xf>
    <xf numFmtId="49" fontId="3" fillId="0" borderId="24" xfId="0" applyNumberFormat="1" applyFont="1" applyFill="1" applyBorder="1" applyAlignment="1">
      <alignment horizontal="left" vertical="top" wrapText="1"/>
    </xf>
    <xf numFmtId="49" fontId="3" fillId="0" borderId="24" xfId="0" applyNumberFormat="1" applyFont="1" applyFill="1" applyBorder="1" applyAlignment="1">
      <alignment horizontal="left" vertical="top"/>
    </xf>
    <xf numFmtId="49" fontId="6" fillId="0" borderId="24" xfId="0" applyNumberFormat="1" applyFont="1" applyFill="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Fill="1" applyBorder="1" applyAlignment="1">
      <alignment horizontal="left" vertical="top"/>
    </xf>
    <xf numFmtId="49" fontId="3" fillId="0" borderId="15" xfId="0" applyNumberFormat="1" applyFont="1" applyFill="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Fill="1" applyBorder="1" applyAlignment="1">
      <alignment horizontal="left" vertical="center" wrapText="1"/>
    </xf>
    <xf numFmtId="0" fontId="4" fillId="0" borderId="33" xfId="0" applyFont="1" applyFill="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0" fontId="0" fillId="0" borderId="0" xfId="0" applyBorder="1">
      <alignment vertical="center"/>
    </xf>
    <xf numFmtId="49" fontId="3" fillId="0" borderId="24" xfId="0" applyNumberFormat="1" applyFont="1" applyFill="1" applyBorder="1" applyAlignment="1">
      <alignment horizontal="center" vertical="center" wrapText="1"/>
    </xf>
    <xf numFmtId="0" fontId="3" fillId="0" borderId="0" xfId="0" applyFont="1" applyFill="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Border="1">
      <alignment vertical="center"/>
    </xf>
    <xf numFmtId="0" fontId="3" fillId="0" borderId="0" xfId="0" applyFont="1" applyFill="1" applyBorder="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Fill="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0" fontId="3" fillId="0" borderId="0" xfId="0" applyFont="1" applyFill="1" applyBorder="1" applyAlignment="1">
      <alignment vertical="center"/>
    </xf>
    <xf numFmtId="49" fontId="3" fillId="0" borderId="0" xfId="0" applyNumberFormat="1" applyFont="1" applyBorder="1" applyAlignment="1">
      <alignment vertical="top" wrapText="1"/>
    </xf>
    <xf numFmtId="0" fontId="3" fillId="0" borderId="34" xfId="0" applyFont="1" applyFill="1" applyBorder="1" applyAlignment="1">
      <alignment vertical="center"/>
    </xf>
    <xf numFmtId="0" fontId="13" fillId="0" borderId="0" xfId="0" applyFont="1" applyBorder="1" applyAlignment="1">
      <alignment vertical="center" wrapText="1"/>
    </xf>
    <xf numFmtId="0" fontId="4" fillId="6" borderId="5" xfId="0" applyFont="1" applyFill="1" applyBorder="1" applyAlignment="1">
      <alignment vertical="center" wrapText="1"/>
    </xf>
    <xf numFmtId="0" fontId="3" fillId="6" borderId="11" xfId="0" applyFont="1" applyFill="1" applyBorder="1" applyAlignment="1">
      <alignment vertical="center"/>
    </xf>
    <xf numFmtId="0" fontId="3" fillId="6" borderId="26" xfId="0" applyFont="1" applyFill="1" applyBorder="1" applyAlignment="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Fill="1" applyBorder="1" applyAlignment="1">
      <alignment horizontal="left" vertical="center" wrapText="1"/>
    </xf>
    <xf numFmtId="49" fontId="9" fillId="0" borderId="28" xfId="1" applyNumberFormat="1" applyBorder="1" applyAlignment="1">
      <alignment vertical="top" wrapText="1"/>
    </xf>
    <xf numFmtId="0" fontId="3" fillId="0" borderId="24" xfId="0" applyFont="1" applyFill="1" applyBorder="1">
      <alignment vertical="center"/>
    </xf>
    <xf numFmtId="0" fontId="3" fillId="0" borderId="45" xfId="0" applyFont="1" applyFill="1" applyBorder="1">
      <alignment vertical="center"/>
    </xf>
    <xf numFmtId="0" fontId="3" fillId="0" borderId="46" xfId="0" applyFont="1" applyFill="1" applyBorder="1">
      <alignment vertical="center"/>
    </xf>
    <xf numFmtId="0" fontId="22" fillId="0" borderId="26" xfId="0" applyFont="1" applyFill="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Fill="1" applyBorder="1" applyAlignment="1">
      <alignment horizontal="left" vertical="top"/>
    </xf>
    <xf numFmtId="49" fontId="25" fillId="0" borderId="0" xfId="0" applyNumberFormat="1" applyFont="1" applyFill="1" applyBorder="1" applyAlignment="1">
      <alignment horizontal="left" vertical="top"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0" fontId="5" fillId="0" borderId="0" xfId="0" applyFont="1" applyBorder="1">
      <alignment vertical="center"/>
    </xf>
    <xf numFmtId="49" fontId="28" fillId="0" borderId="0" xfId="0" applyNumberFormat="1" applyFont="1" applyFill="1" applyBorder="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0" fillId="0" borderId="0" xfId="0" applyBorder="1"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Fill="1" applyBorder="1" applyAlignment="1">
      <alignment horizontal="left" vertical="center"/>
    </xf>
    <xf numFmtId="0" fontId="31" fillId="0" borderId="0" xfId="0" applyFont="1" applyBorder="1" applyAlignment="1">
      <alignment horizontal="left" vertical="center" wrapText="1"/>
    </xf>
    <xf numFmtId="0" fontId="32" fillId="0" borderId="0" xfId="0" applyFont="1" applyBorder="1" applyAlignment="1">
      <alignment horizontal="left" vertical="center"/>
    </xf>
    <xf numFmtId="0" fontId="32" fillId="0" borderId="0" xfId="0" applyFont="1" applyFill="1" applyBorder="1" applyAlignment="1">
      <alignment horizontal="left" vertical="center"/>
    </xf>
    <xf numFmtId="0" fontId="33" fillId="0" borderId="0" xfId="0" applyFont="1" applyFill="1" applyBorder="1" applyAlignment="1">
      <alignment horizontal="left" vertical="center" wrapText="1"/>
    </xf>
    <xf numFmtId="0" fontId="33" fillId="0" borderId="0" xfId="0" applyFont="1" applyFill="1" applyBorder="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Fill="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pplyBorder="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NumberFormat="1" applyFont="1" applyFill="1" applyBorder="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pplyBorder="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Fill="1" applyBorder="1">
      <alignment vertical="center"/>
    </xf>
    <xf numFmtId="0" fontId="4" fillId="0" borderId="68"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3" xfId="0" applyFont="1" applyFill="1" applyBorder="1" applyAlignment="1">
      <alignment horizontal="center" vertical="center"/>
    </xf>
    <xf numFmtId="0" fontId="0" fillId="0" borderId="0" xfId="0" applyFill="1">
      <alignment vertical="center"/>
    </xf>
    <xf numFmtId="0" fontId="4" fillId="6" borderId="60" xfId="0" applyFont="1" applyFill="1" applyBorder="1" applyAlignment="1">
      <alignment vertical="center"/>
    </xf>
    <xf numFmtId="0" fontId="4" fillId="6" borderId="62" xfId="0" applyFont="1" applyFill="1" applyBorder="1" applyAlignment="1">
      <alignment vertical="center"/>
    </xf>
    <xf numFmtId="0" fontId="4" fillId="0" borderId="29" xfId="0" applyFont="1" applyFill="1" applyBorder="1">
      <alignment vertical="center"/>
    </xf>
    <xf numFmtId="0" fontId="4" fillId="0" borderId="0" xfId="0" applyFont="1" applyFill="1" applyBorder="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Fill="1" applyAlignment="1">
      <alignment horizontal="left" vertical="center" wrapText="1"/>
    </xf>
    <xf numFmtId="0" fontId="42" fillId="0" borderId="0" xfId="0" applyFont="1" applyAlignment="1">
      <alignment horizontal="center" vertical="center"/>
    </xf>
    <xf numFmtId="0" fontId="18" fillId="2" borderId="0" xfId="0" applyFont="1" applyFill="1" applyBorder="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Fill="1" applyBorder="1" applyAlignment="1">
      <alignment horizontal="left" vertical="top"/>
    </xf>
    <xf numFmtId="49" fontId="3" fillId="0" borderId="24" xfId="0" applyNumberFormat="1" applyFont="1" applyBorder="1" applyAlignment="1">
      <alignment horizontal="left" vertical="top" wrapText="1"/>
    </xf>
    <xf numFmtId="49" fontId="3" fillId="0" borderId="28" xfId="0" applyNumberFormat="1" applyFont="1" applyBorder="1" applyAlignment="1">
      <alignment horizontal="left" vertical="top" wrapText="1"/>
    </xf>
    <xf numFmtId="0" fontId="16" fillId="6" borderId="0" xfId="0" applyFont="1" applyFill="1" applyAlignment="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Border="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0" xfId="0" applyFont="1" applyFill="1" applyAlignment="1">
      <alignment vertical="center"/>
    </xf>
    <xf numFmtId="0" fontId="18" fillId="2" borderId="58" xfId="0" applyFont="1" applyFill="1" applyBorder="1">
      <alignment vertical="center"/>
    </xf>
    <xf numFmtId="49" fontId="6" fillId="0" borderId="0" xfId="0" applyNumberFormat="1" applyFont="1" applyFill="1" applyBorder="1" applyAlignment="1">
      <alignment horizontal="left" vertical="top" wrapText="1"/>
    </xf>
    <xf numFmtId="49" fontId="10" fillId="0" borderId="0" xfId="1" applyNumberFormat="1" applyFont="1" applyFill="1" applyBorder="1" applyAlignment="1">
      <alignment horizontal="left" vertical="top" wrapText="1"/>
    </xf>
    <xf numFmtId="49" fontId="3" fillId="0" borderId="0" xfId="0" applyNumberFormat="1" applyFont="1" applyFill="1" applyBorder="1" applyAlignment="1">
      <alignment horizontal="left" vertical="top"/>
    </xf>
    <xf numFmtId="0" fontId="4" fillId="0" borderId="0" xfId="0" applyFont="1" applyFill="1" applyBorder="1" applyAlignment="1">
      <alignment vertical="center"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Border="1" applyAlignment="1">
      <alignment horizontal="left" vertical="center"/>
    </xf>
    <xf numFmtId="0" fontId="23" fillId="0" borderId="0" xfId="0" applyNumberFormat="1" applyFont="1" applyBorder="1" applyAlignment="1">
      <alignment horizontal="left" vertical="center" wrapText="1"/>
    </xf>
    <xf numFmtId="0" fontId="18" fillId="0" borderId="0" xfId="0" applyFont="1" applyBorder="1" applyAlignment="1">
      <alignment horizontal="center" vertical="center" wrapText="1"/>
    </xf>
    <xf numFmtId="0" fontId="0" fillId="0" borderId="0" xfId="0" applyAlignment="1">
      <alignment vertical="center"/>
    </xf>
    <xf numFmtId="0" fontId="3" fillId="0" borderId="0" xfId="0" applyFont="1" applyFill="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0"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Fill="1" applyBorder="1" applyAlignment="1">
      <alignment horizontal="left" vertical="center"/>
    </xf>
    <xf numFmtId="0" fontId="3" fillId="0" borderId="7" xfId="0" applyFont="1" applyBorder="1" applyAlignment="1">
      <alignment horizontal="left" vertical="center"/>
    </xf>
    <xf numFmtId="0" fontId="19" fillId="0" borderId="0" xfId="0" applyFont="1" applyBorder="1" applyAlignment="1">
      <alignment horizontal="left" vertical="center"/>
    </xf>
    <xf numFmtId="0" fontId="19" fillId="0" borderId="55" xfId="0" applyFont="1" applyBorder="1" applyAlignment="1">
      <alignment horizontal="left" vertical="center"/>
    </xf>
    <xf numFmtId="0" fontId="19"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0" fontId="42"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23" fillId="0" borderId="9" xfId="0" applyNumberFormat="1" applyFont="1" applyBorder="1" applyAlignment="1">
      <alignment horizontal="left" vertical="center" wrapText="1"/>
    </xf>
    <xf numFmtId="0" fontId="45" fillId="0" borderId="0" xfId="0" applyFont="1">
      <alignment vertical="center"/>
    </xf>
    <xf numFmtId="0" fontId="23" fillId="13" borderId="9" xfId="0" applyNumberFormat="1" applyFont="1" applyFill="1" applyBorder="1" applyAlignment="1">
      <alignment horizontal="left" vertical="center" wrapText="1"/>
    </xf>
    <xf numFmtId="0" fontId="17" fillId="0" borderId="79" xfId="0" applyFont="1" applyFill="1" applyBorder="1" applyAlignment="1">
      <alignment horizontal="left" vertical="center" wrapText="1"/>
    </xf>
    <xf numFmtId="0" fontId="0" fillId="0" borderId="0" xfId="0" applyAlignment="1">
      <alignment horizontal="center" vertical="center"/>
    </xf>
    <xf numFmtId="0" fontId="0" fillId="0" borderId="0" xfId="0" applyFill="1" applyBorder="1" applyAlignment="1">
      <alignment horizontal="center" vertical="center"/>
    </xf>
    <xf numFmtId="0" fontId="23" fillId="0" borderId="9" xfId="0" applyNumberFormat="1" applyFont="1" applyBorder="1" applyAlignment="1">
      <alignment horizontal="left" vertical="center"/>
    </xf>
    <xf numFmtId="0" fontId="23" fillId="12" borderId="9" xfId="0" applyNumberFormat="1"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Border="1" applyAlignment="1">
      <alignment vertical="center" wrapText="1"/>
    </xf>
    <xf numFmtId="49" fontId="25" fillId="13" borderId="0" xfId="0" applyNumberFormat="1" applyFont="1" applyFill="1" applyBorder="1" applyAlignment="1">
      <alignment horizontal="left" vertical="top"/>
    </xf>
    <xf numFmtId="0" fontId="0" fillId="13" borderId="0" xfId="0" applyFill="1">
      <alignment vertical="center"/>
    </xf>
    <xf numFmtId="49" fontId="27" fillId="13" borderId="0" xfId="0" applyNumberFormat="1" applyFont="1" applyFill="1" applyBorder="1" applyAlignment="1">
      <alignment horizontal="left" vertical="top" wrapText="1"/>
    </xf>
    <xf numFmtId="0" fontId="5" fillId="13" borderId="0" xfId="0" applyFont="1" applyFill="1" applyBorder="1" applyAlignment="1">
      <alignment horizontal="left" vertical="center" wrapText="1"/>
    </xf>
    <xf numFmtId="0" fontId="25" fillId="13" borderId="0" xfId="0" applyFont="1" applyFill="1" applyBorder="1">
      <alignment vertical="center"/>
    </xf>
    <xf numFmtId="49" fontId="25" fillId="13" borderId="0" xfId="0" applyNumberFormat="1" applyFont="1" applyFill="1" applyBorder="1" applyAlignment="1">
      <alignment horizontal="left" vertical="top" wrapText="1"/>
    </xf>
    <xf numFmtId="0" fontId="25" fillId="0" borderId="0" xfId="0" applyFont="1" applyFill="1" applyBorder="1">
      <alignment vertical="center"/>
    </xf>
    <xf numFmtId="0" fontId="46" fillId="0" borderId="0" xfId="0" applyNumberFormat="1" applyFont="1" applyBorder="1" applyAlignment="1">
      <alignment vertical="center" wrapText="1"/>
    </xf>
    <xf numFmtId="0" fontId="47" fillId="0" borderId="0" xfId="0" applyNumberFormat="1" applyFont="1" applyAlignment="1" applyProtection="1">
      <alignment vertical="top"/>
      <protection locked="0"/>
    </xf>
    <xf numFmtId="0" fontId="47" fillId="0" borderId="0" xfId="0" applyNumberFormat="1" applyFont="1" applyFill="1" applyBorder="1" applyAlignment="1" applyProtection="1">
      <alignment vertical="top"/>
      <protection locked="0"/>
    </xf>
    <xf numFmtId="49" fontId="48" fillId="0" borderId="0" xfId="0" applyNumberFormat="1" applyFont="1" applyBorder="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pplyFill="1" applyBorder="1">
      <alignment vertical="center"/>
    </xf>
    <xf numFmtId="0" fontId="30" fillId="0" borderId="0" xfId="0" applyNumberFormat="1" applyFont="1" applyFill="1" applyBorder="1" applyAlignment="1">
      <alignment horizontal="left" vertical="center"/>
    </xf>
    <xf numFmtId="0" fontId="32" fillId="0" borderId="0" xfId="0" applyNumberFormat="1" applyFont="1" applyFill="1" applyBorder="1" applyAlignment="1">
      <alignment horizontal="left" vertical="center"/>
    </xf>
    <xf numFmtId="0" fontId="49" fillId="0" borderId="0" xfId="0" applyFont="1" applyAlignment="1">
      <alignment horizontal="center" vertical="center"/>
    </xf>
    <xf numFmtId="0" fontId="0" fillId="0" borderId="0" xfId="0" applyBorder="1" applyAlignment="1">
      <alignment horizontal="center" vertical="center"/>
    </xf>
    <xf numFmtId="49" fontId="18" fillId="0" borderId="0" xfId="0" applyNumberFormat="1" applyFont="1" applyFill="1" applyBorder="1" applyAlignment="1">
      <alignment horizontal="center" vertical="center" wrapText="1"/>
    </xf>
    <xf numFmtId="49" fontId="23" fillId="0" borderId="0" xfId="0" applyNumberFormat="1" applyFont="1" applyFill="1" applyBorder="1" applyAlignment="1">
      <alignment horizontal="left" vertical="center" wrapText="1"/>
    </xf>
    <xf numFmtId="0" fontId="42" fillId="0" borderId="9" xfId="0" applyFont="1" applyBorder="1" applyAlignment="1">
      <alignment horizontal="center" vertical="center"/>
    </xf>
    <xf numFmtId="0" fontId="49" fillId="0" borderId="0" xfId="0" applyFont="1" applyBorder="1" applyAlignment="1">
      <alignment horizontal="center" vertical="center"/>
    </xf>
    <xf numFmtId="0" fontId="23" fillId="10" borderId="9" xfId="0" applyNumberFormat="1" applyFont="1" applyFill="1" applyBorder="1" applyAlignment="1">
      <alignment horizontal="left" vertical="center" wrapText="1"/>
    </xf>
    <xf numFmtId="0" fontId="33" fillId="0" borderId="0" xfId="0" applyFont="1" applyFill="1" applyBorder="1" applyAlignment="1">
      <alignment vertical="center" wrapText="1"/>
    </xf>
    <xf numFmtId="0" fontId="4" fillId="8" borderId="21" xfId="0" applyFont="1" applyFill="1" applyBorder="1" applyAlignment="1">
      <alignment horizontal="left" vertical="center" wrapText="1"/>
    </xf>
    <xf numFmtId="0" fontId="44" fillId="0" borderId="0" xfId="0" applyFont="1" applyFill="1" applyAlignment="1">
      <alignment horizontal="left" vertical="center"/>
    </xf>
    <xf numFmtId="0" fontId="18" fillId="2" borderId="5"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0" fillId="0" borderId="33" xfId="0" applyBorder="1" applyAlignment="1">
      <alignment horizontal="right" vertical="center"/>
    </xf>
    <xf numFmtId="0" fontId="0" fillId="0" borderId="16" xfId="0" applyBorder="1" applyAlignment="1">
      <alignment horizontal="right" vertical="center"/>
    </xf>
    <xf numFmtId="0" fontId="4" fillId="0" borderId="43"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Fill="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Fill="1" applyBorder="1" applyAlignment="1">
      <alignment horizontal="left" vertical="center" wrapText="1"/>
    </xf>
    <xf numFmtId="0" fontId="4" fillId="0" borderId="12" xfId="0" applyFont="1" applyFill="1" applyBorder="1" applyAlignment="1">
      <alignment horizontal="left" vertical="center" wrapText="1"/>
    </xf>
    <xf numFmtId="49" fontId="18" fillId="9" borderId="9" xfId="0" applyNumberFormat="1" applyFont="1" applyFill="1" applyBorder="1" applyAlignment="1">
      <alignment horizontal="center" vertical="center" wrapText="1"/>
    </xf>
    <xf numFmtId="49" fontId="4" fillId="0" borderId="0" xfId="0" applyNumberFormat="1" applyFont="1" applyBorder="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xf numFmtId="49" fontId="44"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top"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cellXfs>
  <cellStyles count="2">
    <cellStyle name="ハイパーリンク" xfId="1" builtinId="8"/>
    <cellStyle name="標準" xfId="0" builtinId="0"/>
  </cellStyles>
  <dxfs count="442">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EB作業用!$E$30" lockText="1" noThreeD="1"/>
</file>

<file path=xl/ctrlProps/ctrlProp28.xml><?xml version="1.0" encoding="utf-8"?>
<formControlPr xmlns="http://schemas.microsoft.com/office/spreadsheetml/2009/9/main" objectType="CheckBox" fmlaLink="WEB作業用!$E$31" lockText="1" noThreeD="1"/>
</file>

<file path=xl/ctrlProps/ctrlProp29.xml><?xml version="1.0" encoding="utf-8"?>
<formControlPr xmlns="http://schemas.microsoft.com/office/spreadsheetml/2009/9/main" objectType="CheckBox" fmlaLink="WEB作業用!$E$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3</xdr:col>
          <xdr:colOff>66675</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1304925</xdr:rowOff>
        </xdr:from>
        <xdr:to>
          <xdr:col>2</xdr:col>
          <xdr:colOff>419100</xdr:colOff>
          <xdr:row>29</xdr:row>
          <xdr:rowOff>228600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000-00003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152400</xdr:rowOff>
        </xdr:from>
        <xdr:to>
          <xdr:col>2</xdr:col>
          <xdr:colOff>257175</xdr:colOff>
          <xdr:row>29</xdr:row>
          <xdr:rowOff>390525</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000-00003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333375</xdr:rowOff>
        </xdr:from>
        <xdr:to>
          <xdr:col>2</xdr:col>
          <xdr:colOff>257175</xdr:colOff>
          <xdr:row>29</xdr:row>
          <xdr:rowOff>571500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000-00003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0</xdr:rowOff>
        </xdr:from>
        <xdr:to>
          <xdr:col>6</xdr:col>
          <xdr:colOff>419100</xdr:colOff>
          <xdr:row>29</xdr:row>
          <xdr:rowOff>257175</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000-00004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142875</xdr:rowOff>
        </xdr:from>
        <xdr:to>
          <xdr:col>6</xdr:col>
          <xdr:colOff>257175</xdr:colOff>
          <xdr:row>29</xdr:row>
          <xdr:rowOff>381000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000-00004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314325</xdr:rowOff>
        </xdr:from>
        <xdr:to>
          <xdr:col>6</xdr:col>
          <xdr:colOff>257175</xdr:colOff>
          <xdr:row>29</xdr:row>
          <xdr:rowOff>561975</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000-00004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hyperlink" Target="https://www.youtube.com/user/montbellec/featured" TargetMode="External"/><Relationship Id="rId61" Type="http://schemas.openxmlformats.org/officeDocument/2006/relationships/ctrlProp" Target="../ctrlProps/ctrlProp52.xml"/><Relationship Id="rId82" Type="http://schemas.openxmlformats.org/officeDocument/2006/relationships/comments" Target="../comments1.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1.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hyperlink" Target="https://twitter.com/montbelljp" TargetMode="External"/><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hyperlink" Target="https://www.youtube.com/%E3%83%BB%E3%83%BB%E3%83%BB%E3%83%BB%E3%83%BB%E3%83%BB%E3%83%BB%E3%83%BB" TargetMode="External"/><Relationship Id="rId6" Type="http://schemas.openxmlformats.org/officeDocument/2006/relationships/hyperlink" Target="https://line.me/%E3%83%BB%E3%83%BB%E3%83%BB" TargetMode="External"/><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hyperlink" Target="https://www.instagram.com/%E3%83%BB%E3%83%BB%E3%83%BB%E3%83%BB%E3%83%BB%E3%83%BB" TargetMode="External"/><Relationship Id="rId9" Type="http://schemas.openxmlformats.org/officeDocument/2006/relationships/vmlDrawing" Target="../drawings/vmlDrawing1.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bin"/><Relationship Id="rId71" Type="http://schemas.openxmlformats.org/officeDocument/2006/relationships/ctrlProp" Target="../ctrlProps/ctrlProp62.xml"/><Relationship Id="rId2" Type="http://schemas.openxmlformats.org/officeDocument/2006/relationships/hyperlink" Target="https://m.facebook.com/montbelljpn" TargetMode="Externa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77.xml"/><Relationship Id="rId18" Type="http://schemas.openxmlformats.org/officeDocument/2006/relationships/ctrlProp" Target="../ctrlProps/ctrlProp82.xml"/><Relationship Id="rId26" Type="http://schemas.openxmlformats.org/officeDocument/2006/relationships/ctrlProp" Target="../ctrlProps/ctrlProp90.xml"/><Relationship Id="rId39" Type="http://schemas.openxmlformats.org/officeDocument/2006/relationships/ctrlProp" Target="../ctrlProps/ctrlProp103.xml"/><Relationship Id="rId21" Type="http://schemas.openxmlformats.org/officeDocument/2006/relationships/ctrlProp" Target="../ctrlProps/ctrlProp85.xml"/><Relationship Id="rId34" Type="http://schemas.openxmlformats.org/officeDocument/2006/relationships/ctrlProp" Target="../ctrlProps/ctrlProp98.xml"/><Relationship Id="rId7" Type="http://schemas.openxmlformats.org/officeDocument/2006/relationships/drawing" Target="../drawings/drawing2.xml"/><Relationship Id="rId2" Type="http://schemas.openxmlformats.org/officeDocument/2006/relationships/hyperlink" Target="https://m.facebook.com/montbelljpn" TargetMode="External"/><Relationship Id="rId16" Type="http://schemas.openxmlformats.org/officeDocument/2006/relationships/ctrlProp" Target="../ctrlProps/ctrlProp80.xml"/><Relationship Id="rId20" Type="http://schemas.openxmlformats.org/officeDocument/2006/relationships/ctrlProp" Target="../ctrlProps/ctrlProp84.xml"/><Relationship Id="rId29" Type="http://schemas.openxmlformats.org/officeDocument/2006/relationships/ctrlProp" Target="../ctrlProps/ctrlProp93.xml"/><Relationship Id="rId41" Type="http://schemas.openxmlformats.org/officeDocument/2006/relationships/ctrlProp" Target="../ctrlProps/ctrlProp105.xml"/><Relationship Id="rId1" Type="http://schemas.openxmlformats.org/officeDocument/2006/relationships/hyperlink" Target="mailto:store@montbell.com" TargetMode="External"/><Relationship Id="rId6" Type="http://schemas.openxmlformats.org/officeDocument/2006/relationships/hyperlink" Target="https://www.youtube.com/%E3%83%BB%E3%83%BB%E3%83%BB%E3%83%BB%E3%83%BB%E3%83%BB%E3%83%BB%E3%83%BB" TargetMode="Externa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5" Type="http://schemas.openxmlformats.org/officeDocument/2006/relationships/hyperlink" Target="https://www.youtube.com/user/montbellec/featured" TargetMode="Externa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10" Type="http://schemas.openxmlformats.org/officeDocument/2006/relationships/ctrlProp" Target="../ctrlProps/ctrlProp74.xml"/><Relationship Id="rId19" Type="http://schemas.openxmlformats.org/officeDocument/2006/relationships/ctrlProp" Target="../ctrlProps/ctrlProp83.xml"/><Relationship Id="rId31" Type="http://schemas.openxmlformats.org/officeDocument/2006/relationships/ctrlProp" Target="../ctrlProps/ctrlProp95.xml"/><Relationship Id="rId4" Type="http://schemas.openxmlformats.org/officeDocument/2006/relationships/hyperlink" Target="https://www.instagram.com/%E3%83%BB%E3%83%BB%E3%83%BB%E3%83%BB%E3%83%BB%E3%83%BB" TargetMode="External"/><Relationship Id="rId9" Type="http://schemas.openxmlformats.org/officeDocument/2006/relationships/ctrlProp" Target="../ctrlProps/ctrlProp7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8" Type="http://schemas.openxmlformats.org/officeDocument/2006/relationships/vmlDrawing" Target="../drawings/vmlDrawing2.vml"/><Relationship Id="rId3" Type="http://schemas.openxmlformats.org/officeDocument/2006/relationships/hyperlink" Target="https://twitter.com/montbelljp" TargetMode="Externa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S89"/>
  <sheetViews>
    <sheetView tabSelected="1" view="pageBreakPreview" topLeftCell="A46" zoomScale="70" zoomScaleNormal="40" zoomScaleSheetLayoutView="70" workbookViewId="0">
      <selection activeCell="A50" sqref="A50"/>
    </sheetView>
  </sheetViews>
  <sheetFormatPr defaultColWidth="8.75" defaultRowHeight="18.75"/>
  <cols>
    <col min="1" max="1" width="4.125" style="119" customWidth="1"/>
    <col min="2" max="2" width="29.375" customWidth="1"/>
    <col min="3" max="3" width="64.125" style="11" customWidth="1"/>
    <col min="4" max="5" width="6.25" customWidth="1"/>
    <col min="6" max="6" width="26.75" style="3" customWidth="1"/>
    <col min="7" max="7" width="67.375" style="11" customWidth="1"/>
    <col min="8" max="8" width="6.375" customWidth="1"/>
    <col min="15" max="15" width="14.375" style="126" customWidth="1"/>
    <col min="16" max="16" width="24.625" style="251" bestFit="1" customWidth="1"/>
    <col min="17" max="17" width="8.75" style="250"/>
    <col min="18" max="18" width="17.75" style="250" bestFit="1" customWidth="1"/>
    <col min="19" max="19" width="8.75" style="4"/>
  </cols>
  <sheetData>
    <row r="1" spans="1:18" ht="30" customHeight="1">
      <c r="B1" s="262" t="s">
        <v>68</v>
      </c>
      <c r="C1" s="262"/>
      <c r="D1" s="262"/>
    </row>
    <row r="2" spans="1:18" ht="184.5" customHeight="1">
      <c r="B2" s="277" t="s">
        <v>198</v>
      </c>
      <c r="C2" s="277"/>
      <c r="D2" s="34"/>
      <c r="F2" s="281" t="s">
        <v>10</v>
      </c>
      <c r="G2" s="281"/>
    </row>
    <row r="3" spans="1:18" ht="16.5" customHeight="1">
      <c r="B3" s="169"/>
      <c r="C3" s="169"/>
      <c r="D3" s="34"/>
      <c r="F3" s="150"/>
      <c r="G3" s="150"/>
    </row>
    <row r="4" spans="1:18" ht="30.75" customHeight="1">
      <c r="B4" s="186" t="s">
        <v>17</v>
      </c>
      <c r="C4" s="15"/>
      <c r="D4" s="1"/>
      <c r="F4" s="180"/>
      <c r="G4" s="180"/>
    </row>
    <row r="5" spans="1:18" ht="39" customHeight="1" thickBot="1">
      <c r="B5" s="172" t="s">
        <v>41</v>
      </c>
      <c r="C5" s="171" t="s">
        <v>36</v>
      </c>
      <c r="D5" s="173"/>
      <c r="E5" s="170"/>
      <c r="F5" s="172" t="s">
        <v>37</v>
      </c>
      <c r="G5" s="174"/>
    </row>
    <row r="6" spans="1:18" ht="22.5" customHeight="1" thickTop="1">
      <c r="B6" s="121" t="s">
        <v>0</v>
      </c>
      <c r="C6" s="41"/>
      <c r="D6" s="1"/>
      <c r="F6" s="104" t="s">
        <v>0</v>
      </c>
      <c r="G6" s="99">
        <v>44106</v>
      </c>
    </row>
    <row r="7" spans="1:18" ht="22.5" customHeight="1">
      <c r="B7" s="121" t="s">
        <v>165</v>
      </c>
      <c r="C7" s="177"/>
      <c r="D7" s="1"/>
      <c r="F7" s="104" t="s">
        <v>166</v>
      </c>
      <c r="G7" s="100">
        <v>44166</v>
      </c>
    </row>
    <row r="8" spans="1:18" ht="22.5" customHeight="1">
      <c r="A8" s="119">
        <v>1</v>
      </c>
      <c r="B8" s="121" t="s">
        <v>1</v>
      </c>
      <c r="C8" s="139"/>
      <c r="D8" s="1"/>
      <c r="F8" s="104" t="s">
        <v>1</v>
      </c>
      <c r="G8" s="101" t="s">
        <v>33</v>
      </c>
    </row>
    <row r="9" spans="1:18" ht="22.5" customHeight="1">
      <c r="A9" s="119">
        <v>2</v>
      </c>
      <c r="B9" s="121" t="s">
        <v>2</v>
      </c>
      <c r="C9" s="139"/>
      <c r="D9" s="1"/>
      <c r="F9" s="104" t="s">
        <v>2</v>
      </c>
      <c r="G9" s="102" t="s">
        <v>34</v>
      </c>
    </row>
    <row r="10" spans="1:18" ht="78" customHeight="1">
      <c r="A10" s="119">
        <v>3</v>
      </c>
      <c r="B10" s="123" t="s">
        <v>188</v>
      </c>
      <c r="C10" s="42" t="s">
        <v>199</v>
      </c>
      <c r="D10" s="1"/>
      <c r="F10" s="46" t="s">
        <v>65</v>
      </c>
      <c r="G10" s="103" t="s">
        <v>62</v>
      </c>
      <c r="O10" s="127" t="s">
        <v>74</v>
      </c>
      <c r="P10" s="252" t="s">
        <v>240</v>
      </c>
      <c r="Q10" s="250">
        <v>1</v>
      </c>
      <c r="R10" s="250" t="s">
        <v>236</v>
      </c>
    </row>
    <row r="11" spans="1:18" ht="21.75" customHeight="1">
      <c r="A11" s="119">
        <v>4</v>
      </c>
      <c r="B11" s="278" t="s">
        <v>108</v>
      </c>
      <c r="C11" s="58"/>
      <c r="D11" s="1"/>
      <c r="F11" s="279" t="s">
        <v>64</v>
      </c>
      <c r="G11" s="45" t="s">
        <v>137</v>
      </c>
      <c r="O11" s="127" t="s">
        <v>75</v>
      </c>
      <c r="P11" s="252" t="s">
        <v>241</v>
      </c>
      <c r="Q11" s="250">
        <v>2</v>
      </c>
      <c r="R11" s="250" t="s">
        <v>236</v>
      </c>
    </row>
    <row r="12" spans="1:18" ht="21.75" customHeight="1">
      <c r="A12" s="119">
        <v>5</v>
      </c>
      <c r="B12" s="278"/>
      <c r="C12" s="58"/>
      <c r="D12" s="1"/>
      <c r="F12" s="280"/>
      <c r="G12" s="45" t="s">
        <v>138</v>
      </c>
      <c r="H12" s="57"/>
      <c r="O12" s="128" t="s">
        <v>76</v>
      </c>
      <c r="P12" s="252" t="s">
        <v>242</v>
      </c>
      <c r="Q12" s="250">
        <v>3</v>
      </c>
      <c r="R12" s="250" t="s">
        <v>237</v>
      </c>
    </row>
    <row r="13" spans="1:18" ht="102.75" customHeight="1">
      <c r="A13" s="119">
        <v>6</v>
      </c>
      <c r="B13" s="123" t="s">
        <v>187</v>
      </c>
      <c r="C13" s="42" t="s">
        <v>63</v>
      </c>
      <c r="D13" s="1"/>
      <c r="F13" s="46" t="s">
        <v>66</v>
      </c>
      <c r="G13" s="98" t="s">
        <v>61</v>
      </c>
      <c r="O13" s="128" t="s">
        <v>77</v>
      </c>
      <c r="P13" s="252" t="s">
        <v>243</v>
      </c>
      <c r="Q13" s="250">
        <v>4</v>
      </c>
      <c r="R13" s="250" t="s">
        <v>238</v>
      </c>
    </row>
    <row r="14" spans="1:18" ht="22.5" customHeight="1">
      <c r="A14" s="119">
        <v>7</v>
      </c>
      <c r="B14" s="278" t="s">
        <v>107</v>
      </c>
      <c r="C14" s="58"/>
      <c r="D14" s="1"/>
      <c r="F14" s="279" t="s">
        <v>107</v>
      </c>
      <c r="G14" s="45" t="s">
        <v>135</v>
      </c>
      <c r="O14" s="128" t="s">
        <v>78</v>
      </c>
      <c r="P14" s="252" t="s">
        <v>244</v>
      </c>
      <c r="Q14" s="250">
        <v>5</v>
      </c>
      <c r="R14" s="250" t="s">
        <v>238</v>
      </c>
    </row>
    <row r="15" spans="1:18" ht="22.5" customHeight="1">
      <c r="A15" s="119">
        <v>8</v>
      </c>
      <c r="B15" s="278"/>
      <c r="C15" s="58"/>
      <c r="D15" s="1"/>
      <c r="F15" s="280"/>
      <c r="G15" s="45" t="s">
        <v>136</v>
      </c>
      <c r="H15" s="57"/>
      <c r="O15" s="128" t="s">
        <v>79</v>
      </c>
      <c r="P15" s="252" t="s">
        <v>245</v>
      </c>
      <c r="Q15" s="250">
        <v>6</v>
      </c>
      <c r="R15" s="250" t="s">
        <v>239</v>
      </c>
    </row>
    <row r="16" spans="1:18" ht="23.25" customHeight="1">
      <c r="A16" s="119">
        <v>9</v>
      </c>
      <c r="B16" s="176" t="s">
        <v>3</v>
      </c>
      <c r="C16" s="43"/>
      <c r="D16" s="1"/>
      <c r="F16" s="106" t="s">
        <v>3</v>
      </c>
      <c r="G16" s="105" t="s">
        <v>30</v>
      </c>
      <c r="O16" s="128" t="s">
        <v>80</v>
      </c>
      <c r="P16" s="252" t="s">
        <v>246</v>
      </c>
      <c r="Q16" s="250">
        <v>7</v>
      </c>
      <c r="R16" s="250" t="s">
        <v>238</v>
      </c>
    </row>
    <row r="17" spans="1:19" ht="23.25" customHeight="1">
      <c r="A17" s="119">
        <v>10</v>
      </c>
      <c r="B17" s="176" t="s">
        <v>31</v>
      </c>
      <c r="C17" s="43"/>
      <c r="D17" s="1"/>
      <c r="F17" s="107" t="s">
        <v>31</v>
      </c>
      <c r="G17" s="105" t="s">
        <v>32</v>
      </c>
      <c r="O17" s="128" t="s">
        <v>132</v>
      </c>
      <c r="P17" s="252" t="s">
        <v>247</v>
      </c>
      <c r="Q17" s="250">
        <v>8</v>
      </c>
      <c r="R17" s="250" t="s">
        <v>239</v>
      </c>
    </row>
    <row r="18" spans="1:19" ht="23.25" customHeight="1">
      <c r="A18" s="119">
        <v>11</v>
      </c>
      <c r="B18" s="176" t="s">
        <v>149</v>
      </c>
      <c r="C18" s="43"/>
      <c r="D18" s="1"/>
      <c r="F18" s="107" t="s">
        <v>149</v>
      </c>
      <c r="G18" s="105" t="s">
        <v>144</v>
      </c>
      <c r="O18" s="129" t="s">
        <v>133</v>
      </c>
      <c r="P18" s="252" t="s">
        <v>248</v>
      </c>
      <c r="Q18" s="250">
        <v>9</v>
      </c>
      <c r="R18" s="250" t="s">
        <v>239</v>
      </c>
    </row>
    <row r="19" spans="1:19" ht="23.25" customHeight="1">
      <c r="A19" s="119">
        <v>12</v>
      </c>
      <c r="B19" s="176" t="s">
        <v>142</v>
      </c>
      <c r="C19" s="43"/>
      <c r="D19" s="1"/>
      <c r="F19" s="108" t="s">
        <v>143</v>
      </c>
      <c r="G19" s="105" t="s">
        <v>145</v>
      </c>
      <c r="O19" s="129" t="s">
        <v>134</v>
      </c>
      <c r="P19" s="252" t="s">
        <v>249</v>
      </c>
      <c r="Q19" s="250">
        <v>10</v>
      </c>
      <c r="R19" s="250" t="s">
        <v>239</v>
      </c>
    </row>
    <row r="20" spans="1:19" ht="18.75" customHeight="1">
      <c r="A20" s="119">
        <v>13</v>
      </c>
      <c r="B20" s="121" t="s">
        <v>7</v>
      </c>
      <c r="C20" s="43"/>
      <c r="D20" s="1"/>
      <c r="F20" s="104" t="s">
        <v>7</v>
      </c>
      <c r="G20" s="105" t="s">
        <v>20</v>
      </c>
      <c r="O20" s="129" t="s">
        <v>258</v>
      </c>
      <c r="P20" s="252" t="s">
        <v>250</v>
      </c>
      <c r="R20" s="250" t="s">
        <v>239</v>
      </c>
    </row>
    <row r="21" spans="1:19" ht="18.75" customHeight="1">
      <c r="A21" s="119">
        <v>14</v>
      </c>
      <c r="B21" s="121" t="s">
        <v>8</v>
      </c>
      <c r="C21" s="43"/>
      <c r="D21" s="1"/>
      <c r="F21" s="104" t="s">
        <v>8</v>
      </c>
      <c r="G21" s="105" t="s">
        <v>21</v>
      </c>
      <c r="O21" s="129" t="s">
        <v>259</v>
      </c>
      <c r="P21" s="252" t="s">
        <v>251</v>
      </c>
      <c r="R21" s="250" t="s">
        <v>261</v>
      </c>
    </row>
    <row r="22" spans="1:19" ht="18.75" customHeight="1">
      <c r="A22" s="119">
        <v>15</v>
      </c>
      <c r="B22" s="121" t="s">
        <v>9</v>
      </c>
      <c r="C22" s="148"/>
      <c r="D22" s="1"/>
      <c r="F22" s="104" t="s">
        <v>9</v>
      </c>
      <c r="G22" s="105" t="s">
        <v>22</v>
      </c>
      <c r="O22" s="129" t="s">
        <v>260</v>
      </c>
      <c r="P22" s="252" t="s">
        <v>252</v>
      </c>
      <c r="R22" s="250" t="s">
        <v>239</v>
      </c>
    </row>
    <row r="23" spans="1:19" ht="18.75" customHeight="1">
      <c r="A23" s="119">
        <v>16</v>
      </c>
      <c r="B23" s="122" t="s">
        <v>12</v>
      </c>
      <c r="C23" s="44"/>
      <c r="D23" s="1"/>
      <c r="F23" s="110" t="s">
        <v>12</v>
      </c>
      <c r="G23" s="109" t="s">
        <v>23</v>
      </c>
      <c r="O23" s="129"/>
      <c r="P23" s="252" t="s">
        <v>253</v>
      </c>
    </row>
    <row r="24" spans="1:19" ht="18.75" customHeight="1">
      <c r="A24" s="119">
        <v>17</v>
      </c>
      <c r="B24" s="121" t="s">
        <v>11</v>
      </c>
      <c r="C24" s="43"/>
      <c r="D24" s="1"/>
      <c r="F24" s="104" t="s">
        <v>11</v>
      </c>
      <c r="G24" s="105" t="s">
        <v>24</v>
      </c>
      <c r="O24" s="130"/>
      <c r="P24" s="252" t="s">
        <v>254</v>
      </c>
      <c r="Q24" s="260"/>
      <c r="R24" s="260"/>
      <c r="S24" s="5"/>
    </row>
    <row r="25" spans="1:19" ht="18.75" customHeight="1">
      <c r="A25" s="119">
        <v>18</v>
      </c>
      <c r="B25" s="121" t="s">
        <v>13</v>
      </c>
      <c r="C25" s="43"/>
      <c r="D25" s="1"/>
      <c r="F25" s="104" t="s">
        <v>13</v>
      </c>
      <c r="G25" s="105" t="s">
        <v>25</v>
      </c>
      <c r="O25" s="131"/>
      <c r="P25" s="252" t="s">
        <v>255</v>
      </c>
    </row>
    <row r="26" spans="1:19" ht="80.25" customHeight="1">
      <c r="A26" s="119">
        <v>19</v>
      </c>
      <c r="B26" s="123" t="s">
        <v>192</v>
      </c>
      <c r="C26" s="42"/>
      <c r="D26" s="1"/>
      <c r="F26" s="46" t="s">
        <v>16</v>
      </c>
      <c r="G26" s="103" t="s">
        <v>35</v>
      </c>
      <c r="O26" s="131"/>
      <c r="P26" s="252" t="s">
        <v>256</v>
      </c>
    </row>
    <row r="27" spans="1:19" ht="75" customHeight="1">
      <c r="A27" s="119">
        <v>20</v>
      </c>
      <c r="B27" s="123" t="s">
        <v>191</v>
      </c>
      <c r="C27" s="42"/>
      <c r="D27" s="125">
        <f>LEN(C27)</f>
        <v>0</v>
      </c>
      <c r="F27" s="46" t="s">
        <v>81</v>
      </c>
      <c r="G27" s="103" t="s">
        <v>28</v>
      </c>
      <c r="P27" s="252" t="s">
        <v>257</v>
      </c>
    </row>
    <row r="28" spans="1:19" ht="171.75" customHeight="1">
      <c r="A28" s="119">
        <v>21</v>
      </c>
      <c r="B28" s="123" t="s">
        <v>190</v>
      </c>
      <c r="C28" s="42"/>
      <c r="D28" s="125">
        <f>LEN(C28)</f>
        <v>0</v>
      </c>
      <c r="F28" s="46" t="s">
        <v>15</v>
      </c>
      <c r="G28" s="103" t="s">
        <v>29</v>
      </c>
      <c r="H28">
        <f>LEN(G27)</f>
        <v>83</v>
      </c>
    </row>
    <row r="29" spans="1:19" ht="105" customHeight="1">
      <c r="A29" s="119">
        <v>22</v>
      </c>
      <c r="B29" s="123" t="s">
        <v>189</v>
      </c>
      <c r="C29" s="43"/>
      <c r="D29" s="1"/>
      <c r="F29" s="46" t="s">
        <v>18</v>
      </c>
      <c r="G29" s="105" t="s">
        <v>27</v>
      </c>
      <c r="H29">
        <f>LEN(G28)</f>
        <v>170</v>
      </c>
    </row>
    <row r="30" spans="1:19" ht="73.5" customHeight="1">
      <c r="A30" s="119">
        <v>23</v>
      </c>
      <c r="B30" s="123" t="s">
        <v>19</v>
      </c>
      <c r="C30" s="178" t="s">
        <v>196</v>
      </c>
      <c r="D30" s="1"/>
      <c r="F30" s="134" t="s">
        <v>19</v>
      </c>
      <c r="G30" s="136" t="s">
        <v>26</v>
      </c>
    </row>
    <row r="31" spans="1:19" ht="48" customHeight="1" thickBot="1">
      <c r="A31" s="120">
        <v>24</v>
      </c>
      <c r="B31" s="123" t="s">
        <v>193</v>
      </c>
      <c r="C31" s="179"/>
      <c r="D31" s="62"/>
      <c r="E31" s="68"/>
      <c r="F31" s="138" t="s">
        <v>167</v>
      </c>
      <c r="G31" s="137" t="s">
        <v>168</v>
      </c>
    </row>
    <row r="32" spans="1:19" ht="27.75" customHeight="1" thickTop="1">
      <c r="B32" s="175"/>
      <c r="C32" s="12"/>
      <c r="D32" s="1"/>
      <c r="F32" s="135"/>
      <c r="G32" s="19"/>
    </row>
    <row r="33" spans="1:8" ht="39" customHeight="1" thickBot="1">
      <c r="B33" s="263" t="s">
        <v>114</v>
      </c>
      <c r="C33" s="264"/>
      <c r="D33" s="69"/>
      <c r="F33" s="73" t="s">
        <v>45</v>
      </c>
      <c r="G33" s="74"/>
    </row>
    <row r="34" spans="1:8" ht="22.5" customHeight="1" thickTop="1">
      <c r="A34" s="119">
        <v>25</v>
      </c>
      <c r="B34" s="261" t="s">
        <v>109</v>
      </c>
      <c r="C34" s="71"/>
      <c r="D34" s="69"/>
      <c r="F34" s="67" t="s">
        <v>106</v>
      </c>
      <c r="G34" s="75" t="s">
        <v>118</v>
      </c>
      <c r="H34" s="79"/>
    </row>
    <row r="35" spans="1:8" ht="55.5" customHeight="1">
      <c r="A35" s="119">
        <v>26</v>
      </c>
      <c r="B35" s="261" t="s">
        <v>110</v>
      </c>
      <c r="C35" s="91"/>
      <c r="D35" s="62">
        <f>LEN(C35)</f>
        <v>0</v>
      </c>
      <c r="E35" s="68"/>
      <c r="F35" s="67" t="s">
        <v>115</v>
      </c>
      <c r="G35" s="90" t="s">
        <v>116</v>
      </c>
    </row>
    <row r="36" spans="1:8" ht="54" customHeight="1" thickBot="1">
      <c r="A36" s="119">
        <v>27</v>
      </c>
      <c r="B36" s="249" t="s">
        <v>46</v>
      </c>
      <c r="C36" s="92"/>
      <c r="D36" s="70"/>
      <c r="F36" s="65" t="s">
        <v>46</v>
      </c>
      <c r="G36" s="76" t="s">
        <v>47</v>
      </c>
    </row>
    <row r="37" spans="1:8" ht="27.75" customHeight="1" thickTop="1">
      <c r="A37" s="120"/>
      <c r="B37" s="81"/>
      <c r="C37" s="70"/>
      <c r="D37" s="70"/>
      <c r="F37"/>
      <c r="G37"/>
    </row>
    <row r="38" spans="1:8" ht="28.5" customHeight="1">
      <c r="B38" s="283" t="s">
        <v>194</v>
      </c>
      <c r="C38" s="182" t="s">
        <v>111</v>
      </c>
      <c r="D38" s="70"/>
      <c r="F38" s="285" t="s">
        <v>173</v>
      </c>
      <c r="G38" s="133" t="s">
        <v>141</v>
      </c>
    </row>
    <row r="39" spans="1:8" ht="28.5" customHeight="1" thickBot="1">
      <c r="B39" s="284"/>
      <c r="C39" s="183" t="s">
        <v>180</v>
      </c>
      <c r="D39" s="72"/>
      <c r="F39" s="286"/>
      <c r="G39" s="132" t="s">
        <v>181</v>
      </c>
    </row>
    <row r="40" spans="1:8" ht="27.75" customHeight="1" thickTop="1">
      <c r="A40" s="292">
        <v>28</v>
      </c>
      <c r="B40" s="273" t="s">
        <v>150</v>
      </c>
      <c r="C40" s="86"/>
      <c r="D40" s="30"/>
      <c r="E40" s="35"/>
      <c r="F40" s="270" t="s">
        <v>150</v>
      </c>
      <c r="G40" s="80" t="s">
        <v>151</v>
      </c>
    </row>
    <row r="41" spans="1:8" ht="22.5" customHeight="1">
      <c r="A41" s="292"/>
      <c r="B41" s="269"/>
      <c r="C41" s="248"/>
      <c r="D41" s="70"/>
      <c r="E41" s="35"/>
      <c r="F41" s="271"/>
      <c r="G41" s="77" t="s">
        <v>157</v>
      </c>
    </row>
    <row r="42" spans="1:8" ht="22.5" customHeight="1">
      <c r="A42" s="292">
        <v>29</v>
      </c>
      <c r="B42" s="269" t="s">
        <v>158</v>
      </c>
      <c r="C42" s="88"/>
      <c r="D42" s="30"/>
      <c r="E42" s="35"/>
      <c r="F42" s="272" t="s">
        <v>49</v>
      </c>
      <c r="G42" s="78" t="s">
        <v>154</v>
      </c>
    </row>
    <row r="43" spans="1:8" ht="22.5" customHeight="1">
      <c r="A43" s="292"/>
      <c r="B43" s="269"/>
      <c r="C43" s="87"/>
      <c r="D43" s="70"/>
      <c r="E43" s="35"/>
      <c r="F43" s="271"/>
      <c r="G43" s="77" t="s">
        <v>128</v>
      </c>
    </row>
    <row r="44" spans="1:8" ht="22.5" customHeight="1">
      <c r="A44" s="292">
        <v>30</v>
      </c>
      <c r="B44" s="269" t="s">
        <v>159</v>
      </c>
      <c r="C44" s="88"/>
      <c r="D44" s="30"/>
      <c r="E44" s="35"/>
      <c r="F44" s="272" t="s">
        <v>50</v>
      </c>
      <c r="G44" s="78" t="s">
        <v>155</v>
      </c>
    </row>
    <row r="45" spans="1:8" ht="22.5" customHeight="1">
      <c r="A45" s="292"/>
      <c r="B45" s="269"/>
      <c r="C45" s="185"/>
      <c r="D45" s="70"/>
      <c r="E45" s="35"/>
      <c r="F45" s="271"/>
      <c r="G45" s="77" t="s">
        <v>53</v>
      </c>
    </row>
    <row r="46" spans="1:8" ht="22.5" customHeight="1">
      <c r="A46" s="292">
        <v>31</v>
      </c>
      <c r="B46" s="267" t="s">
        <v>160</v>
      </c>
      <c r="C46" s="88"/>
      <c r="D46" s="70"/>
      <c r="E46" s="35"/>
      <c r="F46" s="275" t="s">
        <v>156</v>
      </c>
      <c r="G46" s="78" t="s">
        <v>152</v>
      </c>
    </row>
    <row r="47" spans="1:8" ht="22.5" customHeight="1">
      <c r="A47" s="292"/>
      <c r="B47" s="274"/>
      <c r="C47" s="185"/>
      <c r="D47" s="70"/>
      <c r="E47" s="35"/>
      <c r="F47" s="276"/>
      <c r="G47" s="77" t="s">
        <v>58</v>
      </c>
    </row>
    <row r="48" spans="1:8" ht="22.5" customHeight="1">
      <c r="A48" s="292">
        <v>32</v>
      </c>
      <c r="B48" s="267" t="s">
        <v>176</v>
      </c>
      <c r="C48" s="118"/>
      <c r="D48" s="30"/>
      <c r="E48" s="35"/>
      <c r="F48" s="265" t="s">
        <v>178</v>
      </c>
      <c r="G48" s="111" t="s">
        <v>153</v>
      </c>
    </row>
    <row r="49" spans="1:7" ht="22.5" customHeight="1" thickBot="1">
      <c r="A49" s="292"/>
      <c r="B49" s="268"/>
      <c r="C49" s="140"/>
      <c r="D49" s="70"/>
      <c r="E49" s="35"/>
      <c r="F49" s="266"/>
      <c r="G49" s="97" t="s">
        <v>177</v>
      </c>
    </row>
    <row r="50" spans="1:7" ht="22.5" customHeight="1" thickTop="1">
      <c r="B50" s="37"/>
      <c r="C50" s="36"/>
      <c r="D50" s="57"/>
    </row>
    <row r="51" spans="1:7" ht="39" customHeight="1" thickBot="1">
      <c r="B51" s="187" t="s">
        <v>40</v>
      </c>
      <c r="C51" s="171" t="s">
        <v>36</v>
      </c>
      <c r="D51" s="57"/>
    </row>
    <row r="52" spans="1:7" ht="23.25" customHeight="1" thickTop="1">
      <c r="A52" s="119">
        <v>33</v>
      </c>
      <c r="B52" s="124" t="s">
        <v>38</v>
      </c>
      <c r="C52" s="181"/>
      <c r="D52" s="57"/>
    </row>
    <row r="53" spans="1:7" ht="23.25" customHeight="1">
      <c r="A53" s="119">
        <v>34</v>
      </c>
      <c r="B53" s="124" t="s">
        <v>39</v>
      </c>
      <c r="C53" s="38"/>
      <c r="D53" s="57"/>
    </row>
    <row r="54" spans="1:7" ht="23.25" customHeight="1">
      <c r="A54" s="119">
        <v>35</v>
      </c>
      <c r="B54" s="124" t="s">
        <v>43</v>
      </c>
      <c r="C54" s="149"/>
      <c r="D54" s="57"/>
    </row>
    <row r="55" spans="1:7" ht="23.25" customHeight="1" thickBot="1">
      <c r="A55" s="119">
        <v>36</v>
      </c>
      <c r="B55" s="124" t="s">
        <v>139</v>
      </c>
      <c r="C55" s="39"/>
      <c r="D55" s="57"/>
    </row>
    <row r="56" spans="1:7" ht="48.75" customHeight="1" thickTop="1">
      <c r="B56" s="57"/>
      <c r="C56" s="36"/>
      <c r="D56" s="57"/>
    </row>
    <row r="57" spans="1:7" ht="38.25" customHeight="1" thickBot="1">
      <c r="B57" s="168" t="s">
        <v>232</v>
      </c>
      <c r="C57" s="171" t="s">
        <v>36</v>
      </c>
      <c r="D57" s="57"/>
    </row>
    <row r="58" spans="1:7" ht="18.75" customHeight="1" thickTop="1">
      <c r="A58" s="119">
        <v>37</v>
      </c>
      <c r="B58" s="121" t="s">
        <v>169</v>
      </c>
      <c r="C58" s="193"/>
      <c r="D58" s="57"/>
    </row>
    <row r="59" spans="1:7" ht="18.75" customHeight="1">
      <c r="A59" s="119">
        <v>38</v>
      </c>
      <c r="B59" s="121" t="s">
        <v>170</v>
      </c>
      <c r="C59" s="194"/>
      <c r="D59" s="57"/>
    </row>
    <row r="60" spans="1:7" ht="18.75" customHeight="1">
      <c r="A60" s="119">
        <v>39</v>
      </c>
      <c r="B60" s="121" t="s">
        <v>171</v>
      </c>
      <c r="C60" s="195"/>
      <c r="D60" s="57"/>
    </row>
    <row r="61" spans="1:7" ht="18.75" customHeight="1" thickBot="1">
      <c r="A61" s="119">
        <v>40</v>
      </c>
      <c r="B61" s="121" t="s">
        <v>172</v>
      </c>
      <c r="C61" s="196"/>
      <c r="D61" s="57"/>
    </row>
    <row r="62" spans="1:7" ht="18.75" customHeight="1" thickTop="1">
      <c r="B62" s="62"/>
      <c r="C62" s="26"/>
      <c r="D62" s="57"/>
    </row>
    <row r="63" spans="1:7" ht="36.75" customHeight="1" thickBot="1">
      <c r="B63" s="188" t="s">
        <v>233</v>
      </c>
      <c r="C63" s="171" t="s">
        <v>36</v>
      </c>
      <c r="D63" s="57"/>
    </row>
    <row r="64" spans="1:7" ht="33.75" customHeight="1" thickTop="1">
      <c r="A64" s="291">
        <v>41</v>
      </c>
      <c r="B64" s="287" t="s">
        <v>201</v>
      </c>
      <c r="C64" s="289"/>
      <c r="D64" s="57"/>
    </row>
    <row r="65" spans="1:8" ht="48" customHeight="1" thickBot="1">
      <c r="A65" s="291"/>
      <c r="B65" s="288"/>
      <c r="C65" s="290"/>
      <c r="D65" s="57"/>
    </row>
    <row r="66" spans="1:8" ht="18.75" customHeight="1" thickTop="1" thickBot="1">
      <c r="B66" s="57"/>
      <c r="C66" s="147"/>
      <c r="D66" s="57"/>
    </row>
    <row r="67" spans="1:8" ht="36.75" customHeight="1" thickTop="1">
      <c r="A67" s="291">
        <v>42</v>
      </c>
      <c r="B67" s="282" t="s">
        <v>126</v>
      </c>
      <c r="C67" s="96" t="s">
        <v>197</v>
      </c>
      <c r="D67" s="1"/>
    </row>
    <row r="68" spans="1:8" ht="18.75" customHeight="1">
      <c r="A68" s="291"/>
      <c r="B68" s="282"/>
      <c r="C68" s="93" t="s">
        <v>121</v>
      </c>
      <c r="D68" s="1"/>
      <c r="H68" s="57"/>
    </row>
    <row r="69" spans="1:8" ht="17.25" customHeight="1">
      <c r="A69" s="291"/>
      <c r="B69" s="282"/>
      <c r="C69" s="94" t="s">
        <v>122</v>
      </c>
      <c r="D69" s="1"/>
      <c r="H69" s="57"/>
    </row>
    <row r="70" spans="1:8" ht="17.25" customHeight="1">
      <c r="A70" s="291"/>
      <c r="B70" s="282"/>
      <c r="C70" s="94" t="s">
        <v>123</v>
      </c>
      <c r="D70" s="1"/>
      <c r="H70" s="57"/>
    </row>
    <row r="71" spans="1:8" ht="17.25" customHeight="1">
      <c r="A71" s="291"/>
      <c r="B71" s="282"/>
      <c r="C71" s="94" t="s">
        <v>127</v>
      </c>
      <c r="D71" s="1"/>
      <c r="H71" s="57"/>
    </row>
    <row r="72" spans="1:8" ht="17.25" customHeight="1">
      <c r="A72" s="291"/>
      <c r="B72" s="282"/>
      <c r="C72" s="94" t="s">
        <v>124</v>
      </c>
      <c r="D72" s="1"/>
      <c r="H72" s="57"/>
    </row>
    <row r="73" spans="1:8" ht="17.25" customHeight="1">
      <c r="A73" s="291"/>
      <c r="B73" s="282"/>
      <c r="C73" s="94" t="s">
        <v>125</v>
      </c>
      <c r="D73" s="1"/>
      <c r="H73" s="57"/>
    </row>
    <row r="74" spans="1:8" ht="17.25" customHeight="1" thickBot="1">
      <c r="A74" s="291"/>
      <c r="B74" s="282"/>
      <c r="C74" s="95" t="s">
        <v>195</v>
      </c>
      <c r="D74" s="1"/>
      <c r="H74" s="57"/>
    </row>
    <row r="75" spans="1:8" ht="17.25" customHeight="1" thickTop="1">
      <c r="B75" s="27"/>
      <c r="C75" s="40"/>
      <c r="H75" s="57"/>
    </row>
    <row r="76" spans="1:8" ht="17.25" customHeight="1">
      <c r="B76" s="27"/>
      <c r="C76" s="25"/>
    </row>
    <row r="77" spans="1:8" ht="17.25" customHeight="1"/>
    <row r="80" spans="1:8" ht="15.75" customHeight="1"/>
    <row r="81" spans="2:3" ht="15.75" customHeight="1">
      <c r="B81" s="27"/>
      <c r="C81" s="26"/>
    </row>
    <row r="82" spans="2:3" ht="15.75" customHeight="1">
      <c r="B82" s="27"/>
      <c r="C82" s="26"/>
    </row>
    <row r="83" spans="2:3" ht="15.75" customHeight="1">
      <c r="B83" s="27"/>
      <c r="C83" s="26"/>
    </row>
    <row r="84" spans="2:3" ht="15.75" customHeight="1">
      <c r="B84" s="27"/>
      <c r="C84" s="26"/>
    </row>
    <row r="85" spans="2:3" ht="15.75" customHeight="1"/>
    <row r="86" spans="2:3" ht="15.75" customHeight="1"/>
    <row r="87" spans="2:3" ht="15.75" customHeight="1"/>
    <row r="88" spans="2:3" ht="15.75" customHeight="1"/>
    <row r="89" spans="2:3" ht="15.75" customHeight="1"/>
  </sheetData>
  <mergeCells count="30">
    <mergeCell ref="A67:A74"/>
    <mergeCell ref="A40:A41"/>
    <mergeCell ref="A42:A43"/>
    <mergeCell ref="A44:A45"/>
    <mergeCell ref="A46:A47"/>
    <mergeCell ref="A48:A49"/>
    <mergeCell ref="A64:A65"/>
    <mergeCell ref="F14:F15"/>
    <mergeCell ref="F2:G2"/>
    <mergeCell ref="B67:B74"/>
    <mergeCell ref="B38:B39"/>
    <mergeCell ref="F38:F39"/>
    <mergeCell ref="B64:B65"/>
    <mergeCell ref="C64:C65"/>
    <mergeCell ref="B1:D1"/>
    <mergeCell ref="B33:C33"/>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s>
  <phoneticPr fontId="2"/>
  <conditionalFormatting sqref="C23">
    <cfRule type="containsText" dxfId="441" priority="691" operator="containsText" text="お勧め、オススメ">
      <formula>NOT(ISERROR(SEARCH("お勧め、オススメ",C23)))</formula>
    </cfRule>
    <cfRule type="containsText" dxfId="440" priority="692" operator="containsText" text="頂く">
      <formula>NOT(ISERROR(SEARCH("頂く",C23)))</formula>
    </cfRule>
    <cfRule type="containsText" dxfId="439" priority="693" operator="containsText" text="美味しい">
      <formula>NOT(ISERROR(SEARCH("美味しい",C23)))</formula>
    </cfRule>
  </conditionalFormatting>
  <conditionalFormatting sqref="C23">
    <cfRule type="containsText" dxfId="438" priority="662" operator="containsText" text="うま味">
      <formula>NOT(ISERROR(SEARCH("うま味",C23)))</formula>
    </cfRule>
    <cfRule type="containsText" dxfId="437" priority="663" operator="containsText" text="旨み">
      <formula>NOT(ISERROR(SEARCH("旨み",C23)))</formula>
    </cfRule>
    <cfRule type="containsText" dxfId="436" priority="664" operator="containsText" text="旨味">
      <formula>NOT(ISERROR(SEARCH("旨味",C23)))</formula>
    </cfRule>
    <cfRule type="containsText" dxfId="435" priority="665" operator="containsText" text="美味">
      <formula>NOT(ISERROR(SEARCH("美味",C23)))</formula>
    </cfRule>
    <cfRule type="containsText" dxfId="434" priority="666" operator="containsText" text="ML">
      <formula>NOT(ISERROR(SEARCH("ML",C23)))</formula>
    </cfRule>
    <cfRule type="containsText" dxfId="433" priority="667" operator="containsText" text="ml">
      <formula>NOT(ISERROR(SEARCH("ml",C23)))</formula>
    </cfRule>
    <cfRule type="containsText" dxfId="432" priority="668" operator="containsText" text="WEBサイト">
      <formula>NOT(ISERROR(SEARCH("WEBサイト",C23)))</formula>
    </cfRule>
    <cfRule type="containsText" dxfId="431" priority="669" operator="containsText" text="HP">
      <formula>NOT(ISERROR(SEARCH("HP",C23)))</formula>
    </cfRule>
    <cfRule type="containsText" dxfId="430" priority="670" operator="containsText" text="ホームページ">
      <formula>NOT(ISERROR(SEARCH("ホームページ",C23)))</formula>
    </cfRule>
    <cfRule type="containsText" dxfId="429" priority="671" operator="containsText" text="取扱">
      <formula>NOT(ISERROR(SEARCH("取扱",C23)))</formula>
    </cfRule>
    <cfRule type="containsText" dxfId="428" priority="672" operator="containsText" text="迄">
      <formula>NOT(ISERROR(SEARCH("迄",C23)))</formula>
    </cfRule>
    <cfRule type="containsText" dxfId="427" priority="673" operator="containsText" text="又">
      <formula>NOT(ISERROR(SEARCH("又",C23)))</formula>
    </cfRule>
    <cfRule type="containsText" dxfId="426" priority="674" operator="containsText" text="等">
      <formula>NOT(ISERROR(SEARCH("等",C23)))</formula>
    </cfRule>
    <cfRule type="containsText" dxfId="425" priority="675" operator="containsText" text="下さい">
      <formula>NOT(ISERROR(SEARCH("下さい",C23)))</formula>
    </cfRule>
    <cfRule type="containsText" dxfId="424" priority="676" operator="containsText" text="出来る">
      <formula>NOT(ISERROR(SEARCH("出来る",C23)))</formula>
    </cfRule>
    <cfRule type="containsText" dxfId="423" priority="677" operator="containsText" text="為">
      <formula>NOT(ISERROR(SEARCH("為",C23)))</formula>
    </cfRule>
    <cfRule type="containsText" dxfId="422" priority="678" operator="containsText" text="更に">
      <formula>NOT(ISERROR(SEARCH("更に",C23)))</formula>
    </cfRule>
    <cfRule type="containsText" dxfId="421" priority="679" operator="containsText" text="様々">
      <formula>NOT(ISERROR(SEARCH("様々",C23)))</formula>
    </cfRule>
    <cfRule type="containsText" dxfId="420" priority="680" operator="containsText" text="皆様">
      <formula>NOT(ISERROR(SEARCH("皆様",C23)))</formula>
    </cfRule>
    <cfRule type="containsText" dxfId="419" priority="681" operator="containsText" text="お客様">
      <formula>NOT(ISERROR(SEARCH("お客様",C23)))</formula>
    </cfRule>
    <cfRule type="containsText" dxfId="418" priority="682" operator="containsText" text="子供">
      <formula>NOT(ISERROR(SEARCH("子供",C23)))</formula>
    </cfRule>
    <cfRule type="containsText" dxfId="417" priority="683" operator="containsText" text="ケ月">
      <formula>NOT(ISERROR(SEARCH("ケ月",C23)))</formula>
    </cfRule>
    <cfRule type="containsText" dxfId="416" priority="684" operator="containsText" text="か月">
      <formula>NOT(ISERROR(SEARCH("か月",C23)))</formula>
    </cfRule>
    <cfRule type="containsText" dxfId="415" priority="685" operator="containsText" text="ヶ月">
      <formula>NOT(ISERROR(SEARCH("ヶ月",C23)))</formula>
    </cfRule>
    <cfRule type="containsText" dxfId="414" priority="686" operator="containsText" text="ヵ月">
      <formula>NOT(ISERROR(SEARCH("ヵ月",C23)))</formula>
    </cfRule>
    <cfRule type="containsText" dxfId="413" priority="687" operator="containsText" text="旨味">
      <formula>NOT(ISERROR(SEARCH("旨味",C23)))</formula>
    </cfRule>
    <cfRule type="containsText" dxfId="412" priority="688" operator="containsText" text="旨味">
      <formula>NOT(ISERROR(SEARCH("旨味",C23)))</formula>
    </cfRule>
    <cfRule type="containsText" dxfId="411" priority="689" operator="containsText" text="おススメ">
      <formula>NOT(ISERROR(SEARCH("おススメ",C23)))</formula>
    </cfRule>
    <cfRule type="containsText" dxfId="410" priority="690" operator="containsText" text="おススメ">
      <formula>NOT(ISERROR(SEARCH("おススメ",C23)))</formula>
    </cfRule>
  </conditionalFormatting>
  <conditionalFormatting sqref="C23">
    <cfRule type="containsText" dxfId="409" priority="631" operator="containsText" text="ｍｌ">
      <formula>NOT(ISERROR(SEARCH("ｍｌ",C23)))</formula>
    </cfRule>
    <cfRule type="containsText" dxfId="408" priority="661" operator="containsText" text="美味しく">
      <formula>NOT(ISERROR(SEARCH("美味しく",C23)))</formula>
    </cfRule>
  </conditionalFormatting>
  <conditionalFormatting sqref="C23">
    <cfRule type="containsText" dxfId="407" priority="632" operator="containsText" text="うま味">
      <formula>NOT(ISERROR(SEARCH("うま味",C23)))</formula>
    </cfRule>
    <cfRule type="containsText" dxfId="406" priority="633" operator="containsText" text="旨み">
      <formula>NOT(ISERROR(SEARCH("旨み",C23)))</formula>
    </cfRule>
    <cfRule type="containsText" dxfId="405" priority="634" operator="containsText" text="旨味">
      <formula>NOT(ISERROR(SEARCH("旨味",C23)))</formula>
    </cfRule>
    <cfRule type="containsText" dxfId="404" priority="635" operator="containsText" text="美味">
      <formula>NOT(ISERROR(SEARCH("美味",C23)))</formula>
    </cfRule>
    <cfRule type="containsText" dxfId="403" priority="636" operator="containsText" text="ML">
      <formula>NOT(ISERROR(SEARCH("ML",C23)))</formula>
    </cfRule>
    <cfRule type="containsText" dxfId="402" priority="637" operator="containsText" text="ml">
      <formula>NOT(ISERROR(SEARCH("ml",C23)))</formula>
    </cfRule>
    <cfRule type="containsText" dxfId="401" priority="638" operator="containsText" text="WEBサイト">
      <formula>NOT(ISERROR(SEARCH("WEBサイト",C23)))</formula>
    </cfRule>
    <cfRule type="containsText" dxfId="400" priority="639" operator="containsText" text="HP">
      <formula>NOT(ISERROR(SEARCH("HP",C23)))</formula>
    </cfRule>
    <cfRule type="containsText" dxfId="399" priority="640" operator="containsText" text="ホームページ">
      <formula>NOT(ISERROR(SEARCH("ホームページ",C23)))</formula>
    </cfRule>
    <cfRule type="containsText" dxfId="398" priority="641" operator="containsText" text="取扱">
      <formula>NOT(ISERROR(SEARCH("取扱",C23)))</formula>
    </cfRule>
    <cfRule type="containsText" dxfId="397" priority="642" operator="containsText" text="迄">
      <formula>NOT(ISERROR(SEARCH("迄",C23)))</formula>
    </cfRule>
    <cfRule type="containsText" dxfId="396" priority="643" operator="containsText" text="又">
      <formula>NOT(ISERROR(SEARCH("又",C23)))</formula>
    </cfRule>
    <cfRule type="containsText" dxfId="395" priority="644" operator="containsText" text="等">
      <formula>NOT(ISERROR(SEARCH("等",C23)))</formula>
    </cfRule>
    <cfRule type="containsText" dxfId="394" priority="645" operator="containsText" text="下さい">
      <formula>NOT(ISERROR(SEARCH("下さい",C23)))</formula>
    </cfRule>
    <cfRule type="containsText" dxfId="393" priority="646" operator="containsText" text="出来る">
      <formula>NOT(ISERROR(SEARCH("出来る",C23)))</formula>
    </cfRule>
    <cfRule type="containsText" dxfId="392" priority="647" operator="containsText" text="為">
      <formula>NOT(ISERROR(SEARCH("為",C23)))</formula>
    </cfRule>
    <cfRule type="containsText" dxfId="391" priority="648" operator="containsText" text="更に">
      <formula>NOT(ISERROR(SEARCH("更に",C23)))</formula>
    </cfRule>
    <cfRule type="containsText" dxfId="390" priority="649" operator="containsText" text="様々">
      <formula>NOT(ISERROR(SEARCH("様々",C23)))</formula>
    </cfRule>
    <cfRule type="containsText" dxfId="389" priority="650" operator="containsText" text="皆様">
      <formula>NOT(ISERROR(SEARCH("皆様",C23)))</formula>
    </cfRule>
    <cfRule type="containsText" dxfId="388" priority="651" operator="containsText" text="お客様">
      <formula>NOT(ISERROR(SEARCH("お客様",C23)))</formula>
    </cfRule>
    <cfRule type="containsText" dxfId="387" priority="652" operator="containsText" text="子供">
      <formula>NOT(ISERROR(SEARCH("子供",C23)))</formula>
    </cfRule>
    <cfRule type="containsText" dxfId="386" priority="653" operator="containsText" text="ケ月">
      <formula>NOT(ISERROR(SEARCH("ケ月",C23)))</formula>
    </cfRule>
    <cfRule type="containsText" dxfId="385" priority="654" operator="containsText" text="か月">
      <formula>NOT(ISERROR(SEARCH("か月",C23)))</formula>
    </cfRule>
    <cfRule type="containsText" dxfId="384" priority="655" operator="containsText" text="ヶ月">
      <formula>NOT(ISERROR(SEARCH("ヶ月",C23)))</formula>
    </cfRule>
    <cfRule type="containsText" dxfId="383" priority="656" operator="containsText" text="ヵ月">
      <formula>NOT(ISERROR(SEARCH("ヵ月",C23)))</formula>
    </cfRule>
    <cfRule type="containsText" dxfId="382" priority="657" operator="containsText" text="旨味">
      <formula>NOT(ISERROR(SEARCH("旨味",C23)))</formula>
    </cfRule>
    <cfRule type="containsText" dxfId="381" priority="658" operator="containsText" text="旨味">
      <formula>NOT(ISERROR(SEARCH("旨味",C23)))</formula>
    </cfRule>
    <cfRule type="containsText" dxfId="380" priority="659" operator="containsText" text="おススメ">
      <formula>NOT(ISERROR(SEARCH("おススメ",C23)))</formula>
    </cfRule>
    <cfRule type="containsText" dxfId="379" priority="660" operator="containsText" text="おススメ">
      <formula>NOT(ISERROR(SEARCH("おススメ",C23)))</formula>
    </cfRule>
  </conditionalFormatting>
  <conditionalFormatting sqref="G23">
    <cfRule type="containsText" dxfId="378" priority="313" operator="containsText" text="お勧め、オススメ">
      <formula>NOT(ISERROR(SEARCH("お勧め、オススメ",G23)))</formula>
    </cfRule>
    <cfRule type="containsText" dxfId="377" priority="314" operator="containsText" text="頂く">
      <formula>NOT(ISERROR(SEARCH("頂く",G23)))</formula>
    </cfRule>
    <cfRule type="containsText" dxfId="376" priority="315" operator="containsText" text="美味しい">
      <formula>NOT(ISERROR(SEARCH("美味しい",G23)))</formula>
    </cfRule>
  </conditionalFormatting>
  <conditionalFormatting sqref="G23">
    <cfRule type="containsText" dxfId="375" priority="284" operator="containsText" text="うま味">
      <formula>NOT(ISERROR(SEARCH("うま味",G23)))</formula>
    </cfRule>
    <cfRule type="containsText" dxfId="374" priority="285" operator="containsText" text="旨み">
      <formula>NOT(ISERROR(SEARCH("旨み",G23)))</formula>
    </cfRule>
    <cfRule type="containsText" dxfId="373" priority="286" operator="containsText" text="旨味">
      <formula>NOT(ISERROR(SEARCH("旨味",G23)))</formula>
    </cfRule>
    <cfRule type="containsText" dxfId="372" priority="287" operator="containsText" text="美味">
      <formula>NOT(ISERROR(SEARCH("美味",G23)))</formula>
    </cfRule>
    <cfRule type="containsText" dxfId="371" priority="288" operator="containsText" text="ML">
      <formula>NOT(ISERROR(SEARCH("ML",G23)))</formula>
    </cfRule>
    <cfRule type="containsText" dxfId="370" priority="289" operator="containsText" text="ml">
      <formula>NOT(ISERROR(SEARCH("ml",G23)))</formula>
    </cfRule>
    <cfRule type="containsText" dxfId="369" priority="290" operator="containsText" text="WEBサイト">
      <formula>NOT(ISERROR(SEARCH("WEBサイト",G23)))</formula>
    </cfRule>
    <cfRule type="containsText" dxfId="368" priority="291" operator="containsText" text="HP">
      <formula>NOT(ISERROR(SEARCH("HP",G23)))</formula>
    </cfRule>
    <cfRule type="containsText" dxfId="367" priority="292" operator="containsText" text="ホームページ">
      <formula>NOT(ISERROR(SEARCH("ホームページ",G23)))</formula>
    </cfRule>
    <cfRule type="containsText" dxfId="366" priority="293" operator="containsText" text="取扱">
      <formula>NOT(ISERROR(SEARCH("取扱",G23)))</formula>
    </cfRule>
    <cfRule type="containsText" dxfId="365" priority="294" operator="containsText" text="迄">
      <formula>NOT(ISERROR(SEARCH("迄",G23)))</formula>
    </cfRule>
    <cfRule type="containsText" dxfId="364" priority="295" operator="containsText" text="又">
      <formula>NOT(ISERROR(SEARCH("又",G23)))</formula>
    </cfRule>
    <cfRule type="containsText" dxfId="363" priority="296" operator="containsText" text="等">
      <formula>NOT(ISERROR(SEARCH("等",G23)))</formula>
    </cfRule>
    <cfRule type="containsText" dxfId="362" priority="297" operator="containsText" text="下さい">
      <formula>NOT(ISERROR(SEARCH("下さい",G23)))</formula>
    </cfRule>
    <cfRule type="containsText" dxfId="361" priority="298" operator="containsText" text="出来る">
      <formula>NOT(ISERROR(SEARCH("出来る",G23)))</formula>
    </cfRule>
    <cfRule type="containsText" dxfId="360" priority="299" operator="containsText" text="為">
      <formula>NOT(ISERROR(SEARCH("為",G23)))</formula>
    </cfRule>
    <cfRule type="containsText" dxfId="359" priority="300" operator="containsText" text="更に">
      <formula>NOT(ISERROR(SEARCH("更に",G23)))</formula>
    </cfRule>
    <cfRule type="containsText" dxfId="358" priority="301" operator="containsText" text="様々">
      <formula>NOT(ISERROR(SEARCH("様々",G23)))</formula>
    </cfRule>
    <cfRule type="containsText" dxfId="357" priority="302" operator="containsText" text="皆様">
      <formula>NOT(ISERROR(SEARCH("皆様",G23)))</formula>
    </cfRule>
    <cfRule type="containsText" dxfId="356" priority="303" operator="containsText" text="お客様">
      <formula>NOT(ISERROR(SEARCH("お客様",G23)))</formula>
    </cfRule>
    <cfRule type="containsText" dxfId="355" priority="304" operator="containsText" text="子供">
      <formula>NOT(ISERROR(SEARCH("子供",G23)))</formula>
    </cfRule>
    <cfRule type="containsText" dxfId="354" priority="305" operator="containsText" text="ケ月">
      <formula>NOT(ISERROR(SEARCH("ケ月",G23)))</formula>
    </cfRule>
    <cfRule type="containsText" dxfId="353" priority="306" operator="containsText" text="か月">
      <formula>NOT(ISERROR(SEARCH("か月",G23)))</formula>
    </cfRule>
    <cfRule type="containsText" dxfId="352" priority="307" operator="containsText" text="ヶ月">
      <formula>NOT(ISERROR(SEARCH("ヶ月",G23)))</formula>
    </cfRule>
    <cfRule type="containsText" dxfId="351" priority="308" operator="containsText" text="ヵ月">
      <formula>NOT(ISERROR(SEARCH("ヵ月",G23)))</formula>
    </cfRule>
    <cfRule type="containsText" dxfId="350" priority="309" operator="containsText" text="旨味">
      <formula>NOT(ISERROR(SEARCH("旨味",G23)))</formula>
    </cfRule>
    <cfRule type="containsText" dxfId="349" priority="310" operator="containsText" text="旨味">
      <formula>NOT(ISERROR(SEARCH("旨味",G23)))</formula>
    </cfRule>
    <cfRule type="containsText" dxfId="348" priority="311" operator="containsText" text="おススメ">
      <formula>NOT(ISERROR(SEARCH("おススメ",G23)))</formula>
    </cfRule>
    <cfRule type="containsText" dxfId="347" priority="312" operator="containsText" text="おススメ">
      <formula>NOT(ISERROR(SEARCH("おススメ",G23)))</formula>
    </cfRule>
  </conditionalFormatting>
  <conditionalFormatting sqref="G23">
    <cfRule type="containsText" dxfId="346" priority="253" operator="containsText" text="ｍｌ">
      <formula>NOT(ISERROR(SEARCH("ｍｌ",G23)))</formula>
    </cfRule>
    <cfRule type="containsText" dxfId="345" priority="283" operator="containsText" text="美味しく">
      <formula>NOT(ISERROR(SEARCH("美味しく",G23)))</formula>
    </cfRule>
  </conditionalFormatting>
  <conditionalFormatting sqref="G23">
    <cfRule type="containsText" dxfId="344" priority="254" operator="containsText" text="うま味">
      <formula>NOT(ISERROR(SEARCH("うま味",G23)))</formula>
    </cfRule>
    <cfRule type="containsText" dxfId="343" priority="255" operator="containsText" text="旨み">
      <formula>NOT(ISERROR(SEARCH("旨み",G23)))</formula>
    </cfRule>
    <cfRule type="containsText" dxfId="342" priority="256" operator="containsText" text="旨味">
      <formula>NOT(ISERROR(SEARCH("旨味",G23)))</formula>
    </cfRule>
    <cfRule type="containsText" dxfId="341" priority="257" operator="containsText" text="美味">
      <formula>NOT(ISERROR(SEARCH("美味",G23)))</formula>
    </cfRule>
    <cfRule type="containsText" dxfId="340" priority="258" operator="containsText" text="ML">
      <formula>NOT(ISERROR(SEARCH("ML",G23)))</formula>
    </cfRule>
    <cfRule type="containsText" dxfId="339" priority="259" operator="containsText" text="ml">
      <formula>NOT(ISERROR(SEARCH("ml",G23)))</formula>
    </cfRule>
    <cfRule type="containsText" dxfId="338" priority="260" operator="containsText" text="WEBサイト">
      <formula>NOT(ISERROR(SEARCH("WEBサイト",G23)))</formula>
    </cfRule>
    <cfRule type="containsText" dxfId="337" priority="261" operator="containsText" text="HP">
      <formula>NOT(ISERROR(SEARCH("HP",G23)))</formula>
    </cfRule>
    <cfRule type="containsText" dxfId="336" priority="262" operator="containsText" text="ホームページ">
      <formula>NOT(ISERROR(SEARCH("ホームページ",G23)))</formula>
    </cfRule>
    <cfRule type="containsText" dxfId="335" priority="263" operator="containsText" text="取扱">
      <formula>NOT(ISERROR(SEARCH("取扱",G23)))</formula>
    </cfRule>
    <cfRule type="containsText" dxfId="334" priority="264" operator="containsText" text="迄">
      <formula>NOT(ISERROR(SEARCH("迄",G23)))</formula>
    </cfRule>
    <cfRule type="containsText" dxfId="333" priority="265" operator="containsText" text="又">
      <formula>NOT(ISERROR(SEARCH("又",G23)))</formula>
    </cfRule>
    <cfRule type="containsText" dxfId="332" priority="266" operator="containsText" text="等">
      <formula>NOT(ISERROR(SEARCH("等",G23)))</formula>
    </cfRule>
    <cfRule type="containsText" dxfId="331" priority="267" operator="containsText" text="下さい">
      <formula>NOT(ISERROR(SEARCH("下さい",G23)))</formula>
    </cfRule>
    <cfRule type="containsText" dxfId="330" priority="268" operator="containsText" text="出来る">
      <formula>NOT(ISERROR(SEARCH("出来る",G23)))</formula>
    </cfRule>
    <cfRule type="containsText" dxfId="329" priority="269" operator="containsText" text="為">
      <formula>NOT(ISERROR(SEARCH("為",G23)))</formula>
    </cfRule>
    <cfRule type="containsText" dxfId="328" priority="270" operator="containsText" text="更に">
      <formula>NOT(ISERROR(SEARCH("更に",G23)))</formula>
    </cfRule>
    <cfRule type="containsText" dxfId="327" priority="271" operator="containsText" text="様々">
      <formula>NOT(ISERROR(SEARCH("様々",G23)))</formula>
    </cfRule>
    <cfRule type="containsText" dxfId="326" priority="272" operator="containsText" text="皆様">
      <formula>NOT(ISERROR(SEARCH("皆様",G23)))</formula>
    </cfRule>
    <cfRule type="containsText" dxfId="325" priority="273" operator="containsText" text="お客様">
      <formula>NOT(ISERROR(SEARCH("お客様",G23)))</formula>
    </cfRule>
    <cfRule type="containsText" dxfId="324" priority="274" operator="containsText" text="子供">
      <formula>NOT(ISERROR(SEARCH("子供",G23)))</formula>
    </cfRule>
    <cfRule type="containsText" dxfId="323" priority="275" operator="containsText" text="ケ月">
      <formula>NOT(ISERROR(SEARCH("ケ月",G23)))</formula>
    </cfRule>
    <cfRule type="containsText" dxfId="322" priority="276" operator="containsText" text="か月">
      <formula>NOT(ISERROR(SEARCH("か月",G23)))</formula>
    </cfRule>
    <cfRule type="containsText" dxfId="321" priority="277" operator="containsText" text="ヶ月">
      <formula>NOT(ISERROR(SEARCH("ヶ月",G23)))</formula>
    </cfRule>
    <cfRule type="containsText" dxfId="320" priority="278" operator="containsText" text="ヵ月">
      <formula>NOT(ISERROR(SEARCH("ヵ月",G23)))</formula>
    </cfRule>
    <cfRule type="containsText" dxfId="319" priority="279" operator="containsText" text="旨味">
      <formula>NOT(ISERROR(SEARCH("旨味",G23)))</formula>
    </cfRule>
    <cfRule type="containsText" dxfId="318" priority="280" operator="containsText" text="旨味">
      <formula>NOT(ISERROR(SEARCH("旨味",G23)))</formula>
    </cfRule>
    <cfRule type="containsText" dxfId="317" priority="281" operator="containsText" text="おススメ">
      <formula>NOT(ISERROR(SEARCH("おススメ",G23)))</formula>
    </cfRule>
    <cfRule type="containsText" dxfId="316" priority="282" operator="containsText" text="おススメ">
      <formula>NOT(ISERROR(SEARCH("おススメ",G23)))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$O$9:$O$19</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9 C61" xr:uid="{00000000-0002-0000-0000-000003000000}"/>
  </dataValidations>
  <hyperlinks>
    <hyperlink ref="G36" r:id="rId1" xr:uid="{00000000-0004-0000-0000-000000000000}"/>
    <hyperlink ref="G41" r:id="rId2" xr:uid="{00000000-0004-0000-0000-000001000000}"/>
    <hyperlink ref="G43" r:id="rId3" xr:uid="{00000000-0004-0000-0000-000002000000}"/>
    <hyperlink ref="G45" r:id="rId4" xr:uid="{00000000-0004-0000-0000-000003000000}"/>
    <hyperlink ref="G47" r:id="rId5" xr:uid="{00000000-0004-0000-0000-000004000000}"/>
    <hyperlink ref="G49" r:id="rId6" display="https://line.me/・・・" xr:uid="{00000000-0004-0000-0000-000005000000}"/>
  </hyperlinks>
  <pageMargins left="0.7" right="0.7" top="0.75" bottom="0.75" header="0.3" footer="0.3"/>
  <pageSetup paperSize="9" scale="74" orientation="portrait" r:id="rId7"/>
  <rowBreaks count="2" manualBreakCount="2">
    <brk id="26" max="7" man="1"/>
    <brk id="50" max="7" man="1"/>
  </rowBreaks>
  <colBreaks count="1" manualBreakCount="1">
    <brk id="4" max="75" man="1"/>
  </colBreaks>
  <drawing r:id="rId8"/>
  <legacyDrawing r:id="rId9"/>
  <mc:AlternateContent xmlns:mc="http://schemas.openxmlformats.org/markup-compatibility/2006">
    <mc:Choice Requires="x14">
      <controls>
        <mc:AlternateContent xmlns:mc="http://schemas.openxmlformats.org/markup-compatibility/2006">
          <mc:Choice Requires="x14">
            <control shapeId="11272" r:id="rId10"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2</xdr:col>
                    <xdr:colOff>3771900</xdr:colOff>
                    <xdr:row>9</xdr:row>
                    <xdr:rowOff>76200</xdr:rowOff>
                  </from>
                  <to>
                    <xdr:col>3</xdr:col>
                    <xdr:colOff>66675</xdr:colOff>
                    <xdr:row>9</xdr:row>
                    <xdr:rowOff>314325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20"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21"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22"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23"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24"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25"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6"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7"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8"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9"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30"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31"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32"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33"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34"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35"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15" r:id="rId36" name="Check Box 51">
              <controlPr defaultSize="0" autoFill="0" autoLine="0" autoPict="0">
                <anchor moveWithCells="1">
                  <from>
                    <xdr:col>2</xdr:col>
                    <xdr:colOff>9525</xdr:colOff>
                    <xdr:row>28</xdr:row>
                    <xdr:rowOff>1304925</xdr:rowOff>
                  </from>
                  <to>
                    <xdr:col>2</xdr:col>
                    <xdr:colOff>419100</xdr:colOff>
                    <xdr:row>29</xdr:row>
                    <xdr:rowOff>228600</xdr:rowOff>
                  </to>
                </anchor>
              </controlPr>
            </control>
          </mc:Choice>
        </mc:AlternateContent>
        <mc:AlternateContent xmlns:mc="http://schemas.openxmlformats.org/markup-compatibility/2006">
          <mc:Choice Requires="x14">
            <control shapeId="11316" r:id="rId37" name="Check Box 52">
              <controlPr defaultSize="0" autoFill="0" autoLine="0" autoPict="0">
                <anchor moveWithCells="1">
                  <from>
                    <xdr:col>2</xdr:col>
                    <xdr:colOff>9525</xdr:colOff>
                    <xdr:row>29</xdr:row>
                    <xdr:rowOff>152400</xdr:rowOff>
                  </from>
                  <to>
                    <xdr:col>2</xdr:col>
                    <xdr:colOff>257175</xdr:colOff>
                    <xdr:row>29</xdr:row>
                    <xdr:rowOff>390525</xdr:rowOff>
                  </to>
                </anchor>
              </controlPr>
            </control>
          </mc:Choice>
        </mc:AlternateContent>
        <mc:AlternateContent xmlns:mc="http://schemas.openxmlformats.org/markup-compatibility/2006">
          <mc:Choice Requires="x14">
            <control shapeId="11317" r:id="rId38" name="Check Box 53">
              <controlPr defaultSize="0" autoFill="0" autoLine="0" autoPict="0">
                <anchor moveWithCells="1">
                  <from>
                    <xdr:col>2</xdr:col>
                    <xdr:colOff>9525</xdr:colOff>
                    <xdr:row>29</xdr:row>
                    <xdr:rowOff>333375</xdr:rowOff>
                  </from>
                  <to>
                    <xdr:col>2</xdr:col>
                    <xdr:colOff>257175</xdr:colOff>
                    <xdr:row>29</xdr:row>
                    <xdr:rowOff>571500</xdr:rowOff>
                  </to>
                </anchor>
              </controlPr>
            </control>
          </mc:Choice>
        </mc:AlternateContent>
        <mc:AlternateContent xmlns:mc="http://schemas.openxmlformats.org/markup-compatibility/2006">
          <mc:Choice Requires="x14">
            <control shapeId="11322" r:id="rId39"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31" r:id="rId40" name="Check Box 67">
              <controlPr defaultSize="0" autoFill="0" autoLine="0" autoPict="0">
                <anchor moveWithCells="1">
                  <from>
                    <xdr:col>6</xdr:col>
                    <xdr:colOff>9525</xdr:colOff>
                    <xdr:row>29</xdr:row>
                    <xdr:rowOff>0</xdr:rowOff>
                  </from>
                  <to>
                    <xdr:col>6</xdr:col>
                    <xdr:colOff>419100</xdr:colOff>
                    <xdr:row>29</xdr:row>
                    <xdr:rowOff>257175</xdr:rowOff>
                  </to>
                </anchor>
              </controlPr>
            </control>
          </mc:Choice>
        </mc:AlternateContent>
        <mc:AlternateContent xmlns:mc="http://schemas.openxmlformats.org/markup-compatibility/2006">
          <mc:Choice Requires="x14">
            <control shapeId="11332" r:id="rId41" name="Check Box 68">
              <controlPr defaultSize="0" autoFill="0" autoLine="0" autoPict="0">
                <anchor moveWithCells="1">
                  <from>
                    <xdr:col>6</xdr:col>
                    <xdr:colOff>9525</xdr:colOff>
                    <xdr:row>29</xdr:row>
                    <xdr:rowOff>142875</xdr:rowOff>
                  </from>
                  <to>
                    <xdr:col>6</xdr:col>
                    <xdr:colOff>257175</xdr:colOff>
                    <xdr:row>29</xdr:row>
                    <xdr:rowOff>381000</xdr:rowOff>
                  </to>
                </anchor>
              </controlPr>
            </control>
          </mc:Choice>
        </mc:AlternateContent>
        <mc:AlternateContent xmlns:mc="http://schemas.openxmlformats.org/markup-compatibility/2006">
          <mc:Choice Requires="x14">
            <control shapeId="11333" r:id="rId42" name="Check Box 69">
              <controlPr defaultSize="0" autoFill="0" autoLine="0" autoPict="0">
                <anchor moveWithCells="1">
                  <from>
                    <xdr:col>6</xdr:col>
                    <xdr:colOff>9525</xdr:colOff>
                    <xdr:row>29</xdr:row>
                    <xdr:rowOff>314325</xdr:rowOff>
                  </from>
                  <to>
                    <xdr:col>6</xdr:col>
                    <xdr:colOff>257175</xdr:colOff>
                    <xdr:row>29</xdr:row>
                    <xdr:rowOff>561975</xdr:rowOff>
                  </to>
                </anchor>
              </controlPr>
            </control>
          </mc:Choice>
        </mc:AlternateContent>
        <mc:AlternateContent xmlns:mc="http://schemas.openxmlformats.org/markup-compatibility/2006">
          <mc:Choice Requires="x14">
            <control shapeId="11458" r:id="rId43"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44"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45"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6"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7"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8"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9"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50"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51"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52"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53"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54"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55"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6"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7"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8"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9"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60"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61"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62"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63"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64"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65"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6"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7"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8"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9"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70"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71"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72"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73"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74"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75"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6"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7"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8"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9"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80"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81"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P1:AU58"/>
  <sheetViews>
    <sheetView showGridLines="0" zoomScale="40" zoomScaleNormal="40" zoomScaleSheetLayoutView="100" zoomScalePageLayoutView="55" workbookViewId="0">
      <selection activeCell="AW30" sqref="AW30"/>
    </sheetView>
  </sheetViews>
  <sheetFormatPr defaultColWidth="8.75" defaultRowHeight="18.75"/>
  <cols>
    <col min="16" max="16" width="4.375" customWidth="1"/>
    <col min="17" max="17" width="24.875" style="3" customWidth="1"/>
    <col min="18" max="18" width="67.375" style="11" customWidth="1"/>
    <col min="20" max="20" width="9.625" style="4" customWidth="1"/>
    <col min="21" max="23" width="8.75" style="4"/>
  </cols>
  <sheetData>
    <row r="1" spans="16:47">
      <c r="P1" s="1"/>
      <c r="Q1" s="14" t="s">
        <v>10</v>
      </c>
      <c r="R1" s="15"/>
    </row>
    <row r="2" spans="16:47" ht="19.5" thickBot="1">
      <c r="P2" s="1"/>
      <c r="Q2" s="2" t="s">
        <v>37</v>
      </c>
      <c r="R2" s="16"/>
    </row>
    <row r="3" spans="16:47">
      <c r="P3" s="1"/>
      <c r="Q3" s="6" t="s">
        <v>0</v>
      </c>
      <c r="R3" s="10">
        <v>44106</v>
      </c>
    </row>
    <row r="4" spans="16:47">
      <c r="P4" s="1"/>
      <c r="Q4" s="6" t="s">
        <v>42</v>
      </c>
      <c r="R4" s="31">
        <v>44136</v>
      </c>
    </row>
    <row r="5" spans="16:47">
      <c r="P5" s="1"/>
      <c r="Q5" s="6" t="s">
        <v>1</v>
      </c>
      <c r="R5" s="24" t="s">
        <v>33</v>
      </c>
    </row>
    <row r="6" spans="16:47">
      <c r="P6" s="1"/>
      <c r="Q6" s="6" t="s">
        <v>2</v>
      </c>
      <c r="R6" s="23" t="s">
        <v>34</v>
      </c>
    </row>
    <row r="7" spans="16:47" ht="81" customHeight="1">
      <c r="P7" s="1"/>
      <c r="Q7" s="50" t="s">
        <v>65</v>
      </c>
      <c r="R7" s="48" t="s">
        <v>69</v>
      </c>
    </row>
    <row r="8" spans="16:47" ht="26.25" customHeight="1">
      <c r="P8" s="1"/>
      <c r="Q8" s="296" t="s">
        <v>64</v>
      </c>
      <c r="R8" s="51" t="s">
        <v>72</v>
      </c>
    </row>
    <row r="9" spans="16:47" ht="26.25" customHeight="1">
      <c r="P9" s="1"/>
      <c r="Q9" s="297"/>
      <c r="R9" s="51" t="s">
        <v>73</v>
      </c>
    </row>
    <row r="10" spans="16:47" ht="101.25" customHeight="1">
      <c r="P10" s="1"/>
      <c r="Q10" s="50" t="s">
        <v>66</v>
      </c>
      <c r="R10" s="48" t="s">
        <v>61</v>
      </c>
    </row>
    <row r="11" spans="16:47" ht="26.25" customHeight="1">
      <c r="P11" s="1"/>
      <c r="Q11" s="296" t="s">
        <v>67</v>
      </c>
      <c r="R11" s="51" t="s">
        <v>70</v>
      </c>
    </row>
    <row r="12" spans="16:47" ht="26.25" customHeight="1">
      <c r="P12" s="1"/>
      <c r="Q12" s="297"/>
      <c r="R12" s="51" t="s">
        <v>71</v>
      </c>
    </row>
    <row r="13" spans="16:47">
      <c r="P13" s="1"/>
      <c r="Q13" s="49" t="s">
        <v>3</v>
      </c>
      <c r="R13" s="47" t="s">
        <v>30</v>
      </c>
    </row>
    <row r="14" spans="16:47">
      <c r="P14" s="1"/>
      <c r="Q14" s="21" t="s">
        <v>31</v>
      </c>
      <c r="R14" s="9" t="s">
        <v>32</v>
      </c>
    </row>
    <row r="15" spans="16:47">
      <c r="P15" s="1"/>
      <c r="Q15" s="21" t="s">
        <v>149</v>
      </c>
      <c r="R15" s="9" t="s">
        <v>144</v>
      </c>
    </row>
    <row r="16" spans="16:47">
      <c r="P16" s="1"/>
      <c r="Q16" s="22" t="s">
        <v>143</v>
      </c>
      <c r="R16" s="9" t="s">
        <v>148</v>
      </c>
      <c r="AJ16" s="4"/>
      <c r="AK16" s="4"/>
      <c r="AL16" s="4"/>
      <c r="AM16" s="4"/>
      <c r="AN16" s="4"/>
      <c r="AO16" s="4"/>
      <c r="AP16" s="4"/>
      <c r="AQ16" s="4"/>
      <c r="AR16" s="4"/>
      <c r="AS16" s="4"/>
      <c r="AT16" s="4"/>
      <c r="AU16" s="4"/>
    </row>
    <row r="17" spans="16:47" hidden="1">
      <c r="P17" s="1"/>
      <c r="Q17" s="17" t="s">
        <v>4</v>
      </c>
      <c r="R17" s="28"/>
      <c r="AJ17" s="4"/>
      <c r="AK17" s="4"/>
      <c r="AL17" s="4"/>
      <c r="AM17" s="4"/>
      <c r="AN17" s="4"/>
      <c r="AO17" s="4"/>
      <c r="AP17" s="4"/>
      <c r="AQ17" s="4"/>
      <c r="AR17" s="4"/>
      <c r="AS17" s="4"/>
      <c r="AT17" s="4"/>
      <c r="AU17" s="4"/>
    </row>
    <row r="18" spans="16:47" hidden="1">
      <c r="P18" s="1"/>
      <c r="Q18" s="6" t="s">
        <v>5</v>
      </c>
      <c r="R18" s="28"/>
      <c r="AJ18" s="141"/>
      <c r="AK18" s="142"/>
      <c r="AL18" s="142"/>
      <c r="AM18" s="142"/>
      <c r="AN18" s="142"/>
      <c r="AO18" s="142"/>
      <c r="AP18" s="142"/>
      <c r="AQ18" s="142"/>
      <c r="AR18" s="142"/>
      <c r="AS18" s="142"/>
      <c r="AT18" s="142"/>
      <c r="AU18" s="143"/>
    </row>
    <row r="19" spans="16:47" hidden="1">
      <c r="P19" s="1"/>
      <c r="Q19" s="6" t="s">
        <v>6</v>
      </c>
      <c r="R19" s="28"/>
      <c r="AJ19" s="144"/>
      <c r="AK19" s="145"/>
      <c r="AL19" s="145"/>
      <c r="AM19" s="145"/>
      <c r="AN19" s="145"/>
      <c r="AO19" s="145"/>
      <c r="AP19" s="145"/>
      <c r="AQ19" s="145"/>
      <c r="AR19" s="145"/>
      <c r="AS19" s="145"/>
      <c r="AT19" s="145"/>
      <c r="AU19" s="146"/>
    </row>
    <row r="20" spans="16:47">
      <c r="P20" s="1"/>
      <c r="Q20" s="6" t="s">
        <v>7</v>
      </c>
      <c r="R20" s="9" t="s">
        <v>20</v>
      </c>
      <c r="AJ20" s="145"/>
      <c r="AK20" s="145"/>
      <c r="AL20" s="145"/>
      <c r="AM20" s="145"/>
      <c r="AN20" s="145"/>
      <c r="AO20" s="145"/>
      <c r="AP20" s="145"/>
      <c r="AQ20" s="145"/>
      <c r="AR20" s="145"/>
      <c r="AS20" s="145"/>
      <c r="AT20" s="145"/>
      <c r="AU20" s="145"/>
    </row>
    <row r="21" spans="16:47">
      <c r="P21" s="1"/>
      <c r="Q21" s="6" t="s">
        <v>8</v>
      </c>
      <c r="R21" s="9" t="s">
        <v>21</v>
      </c>
      <c r="AJ21" s="145"/>
      <c r="AK21" s="145"/>
      <c r="AL21" s="145"/>
      <c r="AM21" s="145"/>
      <c r="AN21" s="145"/>
      <c r="AO21" s="145"/>
      <c r="AP21" s="145"/>
      <c r="AQ21" s="145"/>
      <c r="AR21" s="145"/>
      <c r="AS21" s="145"/>
      <c r="AT21" s="145"/>
      <c r="AU21" s="145"/>
    </row>
    <row r="22" spans="16:47">
      <c r="P22" s="1"/>
      <c r="Q22" s="6" t="s">
        <v>43</v>
      </c>
      <c r="R22" s="33" t="s">
        <v>44</v>
      </c>
      <c r="AJ22" s="145"/>
      <c r="AK22" s="145"/>
      <c r="AL22" s="145"/>
      <c r="AM22" s="145"/>
      <c r="AN22" s="145"/>
      <c r="AO22" s="145"/>
      <c r="AP22" s="145"/>
      <c r="AQ22" s="145"/>
      <c r="AR22" s="145"/>
      <c r="AS22" s="145"/>
      <c r="AT22" s="145"/>
      <c r="AU22" s="145"/>
    </row>
    <row r="23" spans="16:47">
      <c r="P23" s="1"/>
      <c r="Q23" s="6" t="s">
        <v>9</v>
      </c>
      <c r="R23" s="9" t="s">
        <v>22</v>
      </c>
      <c r="AJ23" s="145"/>
      <c r="AK23" s="145"/>
      <c r="AL23" s="145"/>
      <c r="AM23" s="145"/>
      <c r="AN23" s="145"/>
      <c r="AO23" s="145"/>
      <c r="AP23" s="145"/>
      <c r="AQ23" s="145"/>
      <c r="AR23" s="145"/>
      <c r="AS23" s="145"/>
      <c r="AT23" s="145"/>
      <c r="AU23" s="145"/>
    </row>
    <row r="24" spans="16:47" ht="18.75" customHeight="1">
      <c r="P24" s="1"/>
      <c r="Q24" s="20" t="s">
        <v>12</v>
      </c>
      <c r="R24" s="13" t="s">
        <v>23</v>
      </c>
      <c r="T24" s="5"/>
      <c r="U24" s="5"/>
      <c r="V24" s="5"/>
      <c r="W24" s="5"/>
      <c r="AJ24" s="145"/>
      <c r="AK24" s="145"/>
      <c r="AL24" s="145"/>
      <c r="AM24" s="145"/>
      <c r="AN24" s="145"/>
      <c r="AO24" s="145"/>
      <c r="AP24" s="145"/>
      <c r="AQ24" s="145"/>
      <c r="AR24" s="145"/>
      <c r="AS24" s="145"/>
      <c r="AT24" s="145"/>
      <c r="AU24" s="145"/>
    </row>
    <row r="25" spans="16:47">
      <c r="P25" s="1"/>
      <c r="Q25" s="6" t="s">
        <v>11</v>
      </c>
      <c r="R25" s="9" t="s">
        <v>24</v>
      </c>
    </row>
    <row r="26" spans="16:47">
      <c r="P26" s="1"/>
      <c r="Q26" s="6" t="s">
        <v>13</v>
      </c>
      <c r="R26" s="9" t="s">
        <v>25</v>
      </c>
    </row>
    <row r="27" spans="16:47" ht="127.5" customHeight="1">
      <c r="P27" s="1"/>
      <c r="Q27" s="7" t="s">
        <v>16</v>
      </c>
      <c r="R27" s="8" t="s">
        <v>35</v>
      </c>
    </row>
    <row r="28" spans="16:47" ht="104.25" customHeight="1">
      <c r="P28" s="1"/>
      <c r="Q28" s="7" t="s">
        <v>14</v>
      </c>
      <c r="R28" s="8" t="s">
        <v>60</v>
      </c>
    </row>
    <row r="29" spans="16:47" ht="115.5" customHeight="1">
      <c r="P29" s="1"/>
      <c r="Q29" s="7" t="s">
        <v>15</v>
      </c>
      <c r="R29" s="8" t="s">
        <v>29</v>
      </c>
    </row>
    <row r="30" spans="16:47" ht="141.75" customHeight="1">
      <c r="P30" s="1"/>
      <c r="Q30" s="7" t="s">
        <v>18</v>
      </c>
      <c r="R30" s="9" t="s">
        <v>27</v>
      </c>
    </row>
    <row r="31" spans="16:47" ht="71.25" customHeight="1" thickBot="1">
      <c r="P31" s="1"/>
      <c r="Q31" s="7" t="s">
        <v>19</v>
      </c>
      <c r="R31" s="29" t="s">
        <v>26</v>
      </c>
    </row>
    <row r="32" spans="16:47" ht="9" customHeight="1">
      <c r="P32" s="1"/>
      <c r="Q32" s="18"/>
      <c r="R32" s="19"/>
    </row>
    <row r="33" spans="16:18" ht="22.5" customHeight="1" thickBot="1">
      <c r="P33" s="52"/>
      <c r="Q33" s="301" t="s">
        <v>114</v>
      </c>
      <c r="R33" s="302"/>
    </row>
    <row r="34" spans="16:18" ht="37.5" customHeight="1" thickTop="1">
      <c r="P34" s="53"/>
      <c r="Q34" s="66" t="s">
        <v>109</v>
      </c>
      <c r="R34" s="71" t="s">
        <v>119</v>
      </c>
    </row>
    <row r="35" spans="16:18" ht="36" customHeight="1">
      <c r="P35" s="54"/>
      <c r="Q35" s="66" t="s">
        <v>110</v>
      </c>
      <c r="R35" s="91" t="s">
        <v>117</v>
      </c>
    </row>
    <row r="36" spans="16:18" ht="27.75" thickBot="1">
      <c r="P36" s="55"/>
      <c r="Q36" s="64" t="s">
        <v>46</v>
      </c>
      <c r="R36" s="92" t="s">
        <v>120</v>
      </c>
    </row>
    <row r="37" spans="16:18" ht="14.25" customHeight="1" thickTop="1">
      <c r="P37" s="56"/>
      <c r="Q37" s="81"/>
      <c r="R37" s="70"/>
    </row>
    <row r="38" spans="16:18" ht="32.25" customHeight="1">
      <c r="P38" s="55"/>
      <c r="Q38" s="299" t="s">
        <v>113</v>
      </c>
      <c r="R38" s="83" t="s">
        <v>111</v>
      </c>
    </row>
    <row r="39" spans="16:18" ht="30" customHeight="1" thickBot="1">
      <c r="P39" s="56"/>
      <c r="Q39" s="300"/>
      <c r="R39" s="82" t="s">
        <v>112</v>
      </c>
    </row>
    <row r="40" spans="16:18" ht="23.25" customHeight="1" thickTop="1">
      <c r="P40" s="84"/>
      <c r="Q40" s="298" t="s">
        <v>48</v>
      </c>
      <c r="R40" s="86" t="s">
        <v>54</v>
      </c>
    </row>
    <row r="41" spans="16:18" ht="21.75" customHeight="1">
      <c r="P41" s="85"/>
      <c r="Q41" s="294"/>
      <c r="R41" s="87" t="s">
        <v>52</v>
      </c>
    </row>
    <row r="42" spans="16:18">
      <c r="P42" s="84"/>
      <c r="Q42" s="293" t="s">
        <v>49</v>
      </c>
      <c r="R42" s="88" t="s">
        <v>56</v>
      </c>
    </row>
    <row r="43" spans="16:18" ht="24.75" customHeight="1">
      <c r="P43" s="85"/>
      <c r="Q43" s="294"/>
      <c r="R43" s="87" t="s">
        <v>55</v>
      </c>
    </row>
    <row r="44" spans="16:18">
      <c r="P44" s="35"/>
      <c r="Q44" s="293" t="s">
        <v>50</v>
      </c>
      <c r="R44" s="88" t="s">
        <v>57</v>
      </c>
    </row>
    <row r="45" spans="16:18">
      <c r="P45" s="35"/>
      <c r="Q45" s="294"/>
      <c r="R45" s="87" t="s">
        <v>53</v>
      </c>
    </row>
    <row r="46" spans="16:18">
      <c r="P46" s="35"/>
      <c r="Q46" s="293" t="s">
        <v>51</v>
      </c>
      <c r="R46" s="88" t="s">
        <v>59</v>
      </c>
    </row>
    <row r="47" spans="16:18" ht="19.5" thickBot="1">
      <c r="P47" s="35"/>
      <c r="Q47" s="295"/>
      <c r="R47" s="89"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315" priority="124" operator="containsText" text="お勧め、オススメ">
      <formula>NOT(ISERROR(SEARCH("お勧め、オススメ",R24)))</formula>
    </cfRule>
    <cfRule type="containsText" dxfId="314" priority="125" operator="containsText" text="頂く">
      <formula>NOT(ISERROR(SEARCH("頂く",R24)))</formula>
    </cfRule>
    <cfRule type="containsText" dxfId="313" priority="126" operator="containsText" text="美味しい">
      <formula>NOT(ISERROR(SEARCH("美味しい",R24)))</formula>
    </cfRule>
  </conditionalFormatting>
  <conditionalFormatting sqref="R24">
    <cfRule type="containsText" dxfId="312" priority="95" operator="containsText" text="うま味">
      <formula>NOT(ISERROR(SEARCH("うま味",R24)))</formula>
    </cfRule>
    <cfRule type="containsText" dxfId="311" priority="96" operator="containsText" text="旨み">
      <formula>NOT(ISERROR(SEARCH("旨み",R24)))</formula>
    </cfRule>
    <cfRule type="containsText" dxfId="310" priority="97" operator="containsText" text="旨味">
      <formula>NOT(ISERROR(SEARCH("旨味",R24)))</formula>
    </cfRule>
    <cfRule type="containsText" dxfId="309" priority="98" operator="containsText" text="美味">
      <formula>NOT(ISERROR(SEARCH("美味",R24)))</formula>
    </cfRule>
    <cfRule type="containsText" dxfId="308" priority="99" operator="containsText" text="ML">
      <formula>NOT(ISERROR(SEARCH("ML",R24)))</formula>
    </cfRule>
    <cfRule type="containsText" dxfId="307" priority="100" operator="containsText" text="ml">
      <formula>NOT(ISERROR(SEARCH("ml",R24)))</formula>
    </cfRule>
    <cfRule type="containsText" dxfId="306" priority="101" operator="containsText" text="WEBサイト">
      <formula>NOT(ISERROR(SEARCH("WEBサイト",R24)))</formula>
    </cfRule>
    <cfRule type="containsText" dxfId="305" priority="102" operator="containsText" text="HP">
      <formula>NOT(ISERROR(SEARCH("HP",R24)))</formula>
    </cfRule>
    <cfRule type="containsText" dxfId="304" priority="103" operator="containsText" text="ホームページ">
      <formula>NOT(ISERROR(SEARCH("ホームページ",R24)))</formula>
    </cfRule>
    <cfRule type="containsText" dxfId="303" priority="104" operator="containsText" text="取扱">
      <formula>NOT(ISERROR(SEARCH("取扱",R24)))</formula>
    </cfRule>
    <cfRule type="containsText" dxfId="302" priority="105" operator="containsText" text="迄">
      <formula>NOT(ISERROR(SEARCH("迄",R24)))</formula>
    </cfRule>
    <cfRule type="containsText" dxfId="301" priority="106" operator="containsText" text="又">
      <formula>NOT(ISERROR(SEARCH("又",R24)))</formula>
    </cfRule>
    <cfRule type="containsText" dxfId="300" priority="107" operator="containsText" text="等">
      <formula>NOT(ISERROR(SEARCH("等",R24)))</formula>
    </cfRule>
    <cfRule type="containsText" dxfId="299" priority="108" operator="containsText" text="下さい">
      <formula>NOT(ISERROR(SEARCH("下さい",R24)))</formula>
    </cfRule>
    <cfRule type="containsText" dxfId="298" priority="109" operator="containsText" text="出来る">
      <formula>NOT(ISERROR(SEARCH("出来る",R24)))</formula>
    </cfRule>
    <cfRule type="containsText" dxfId="297" priority="110" operator="containsText" text="為">
      <formula>NOT(ISERROR(SEARCH("為",R24)))</formula>
    </cfRule>
    <cfRule type="containsText" dxfId="296" priority="111" operator="containsText" text="更に">
      <formula>NOT(ISERROR(SEARCH("更に",R24)))</formula>
    </cfRule>
    <cfRule type="containsText" dxfId="295" priority="112" operator="containsText" text="様々">
      <formula>NOT(ISERROR(SEARCH("様々",R24)))</formula>
    </cfRule>
    <cfRule type="containsText" dxfId="294" priority="113" operator="containsText" text="皆様">
      <formula>NOT(ISERROR(SEARCH("皆様",R24)))</formula>
    </cfRule>
    <cfRule type="containsText" dxfId="293" priority="114" operator="containsText" text="お客様">
      <formula>NOT(ISERROR(SEARCH("お客様",R24)))</formula>
    </cfRule>
    <cfRule type="containsText" dxfId="292" priority="115" operator="containsText" text="子供">
      <formula>NOT(ISERROR(SEARCH("子供",R24)))</formula>
    </cfRule>
    <cfRule type="containsText" dxfId="291" priority="116" operator="containsText" text="ケ月">
      <formula>NOT(ISERROR(SEARCH("ケ月",R24)))</formula>
    </cfRule>
    <cfRule type="containsText" dxfId="290" priority="117" operator="containsText" text="か月">
      <formula>NOT(ISERROR(SEARCH("か月",R24)))</formula>
    </cfRule>
    <cfRule type="containsText" dxfId="289" priority="118" operator="containsText" text="ヶ月">
      <formula>NOT(ISERROR(SEARCH("ヶ月",R24)))</formula>
    </cfRule>
    <cfRule type="containsText" dxfId="288" priority="119" operator="containsText" text="ヵ月">
      <formula>NOT(ISERROR(SEARCH("ヵ月",R24)))</formula>
    </cfRule>
    <cfRule type="containsText" dxfId="287" priority="120" operator="containsText" text="旨味">
      <formula>NOT(ISERROR(SEARCH("旨味",R24)))</formula>
    </cfRule>
    <cfRule type="containsText" dxfId="286" priority="121" operator="containsText" text="旨味">
      <formula>NOT(ISERROR(SEARCH("旨味",R24)))</formula>
    </cfRule>
    <cfRule type="containsText" dxfId="285" priority="122" operator="containsText" text="おススメ">
      <formula>NOT(ISERROR(SEARCH("おススメ",R24)))</formula>
    </cfRule>
    <cfRule type="containsText" dxfId="284" priority="123" operator="containsText" text="おススメ">
      <formula>NOT(ISERROR(SEARCH("おススメ",R24)))</formula>
    </cfRule>
  </conditionalFormatting>
  <conditionalFormatting sqref="R24">
    <cfRule type="containsText" dxfId="283" priority="64" operator="containsText" text="ｍｌ">
      <formula>NOT(ISERROR(SEARCH("ｍｌ",R24)))</formula>
    </cfRule>
    <cfRule type="containsText" dxfId="282" priority="94" operator="containsText" text="美味しく">
      <formula>NOT(ISERROR(SEARCH("美味しく",R24)))</formula>
    </cfRule>
  </conditionalFormatting>
  <conditionalFormatting sqref="R24">
    <cfRule type="containsText" dxfId="281" priority="65" operator="containsText" text="うま味">
      <formula>NOT(ISERROR(SEARCH("うま味",R24)))</formula>
    </cfRule>
    <cfRule type="containsText" dxfId="280" priority="66" operator="containsText" text="旨み">
      <formula>NOT(ISERROR(SEARCH("旨み",R24)))</formula>
    </cfRule>
    <cfRule type="containsText" dxfId="279" priority="67" operator="containsText" text="旨味">
      <formula>NOT(ISERROR(SEARCH("旨味",R24)))</formula>
    </cfRule>
    <cfRule type="containsText" dxfId="278" priority="68" operator="containsText" text="美味">
      <formula>NOT(ISERROR(SEARCH("美味",R24)))</formula>
    </cfRule>
    <cfRule type="containsText" dxfId="277" priority="69" operator="containsText" text="ML">
      <formula>NOT(ISERROR(SEARCH("ML",R24)))</formula>
    </cfRule>
    <cfRule type="containsText" dxfId="276" priority="70" operator="containsText" text="ml">
      <formula>NOT(ISERROR(SEARCH("ml",R24)))</formula>
    </cfRule>
    <cfRule type="containsText" dxfId="275" priority="71" operator="containsText" text="WEBサイト">
      <formula>NOT(ISERROR(SEARCH("WEBサイト",R24)))</formula>
    </cfRule>
    <cfRule type="containsText" dxfId="274" priority="72" operator="containsText" text="HP">
      <formula>NOT(ISERROR(SEARCH("HP",R24)))</formula>
    </cfRule>
    <cfRule type="containsText" dxfId="273" priority="73" operator="containsText" text="ホームページ">
      <formula>NOT(ISERROR(SEARCH("ホームページ",R24)))</formula>
    </cfRule>
    <cfRule type="containsText" dxfId="272" priority="74" operator="containsText" text="取扱">
      <formula>NOT(ISERROR(SEARCH("取扱",R24)))</formula>
    </cfRule>
    <cfRule type="containsText" dxfId="271" priority="75" operator="containsText" text="迄">
      <formula>NOT(ISERROR(SEARCH("迄",R24)))</formula>
    </cfRule>
    <cfRule type="containsText" dxfId="270" priority="76" operator="containsText" text="又">
      <formula>NOT(ISERROR(SEARCH("又",R24)))</formula>
    </cfRule>
    <cfRule type="containsText" dxfId="269" priority="77" operator="containsText" text="等">
      <formula>NOT(ISERROR(SEARCH("等",R24)))</formula>
    </cfRule>
    <cfRule type="containsText" dxfId="268" priority="78" operator="containsText" text="下さい">
      <formula>NOT(ISERROR(SEARCH("下さい",R24)))</formula>
    </cfRule>
    <cfRule type="containsText" dxfId="267" priority="79" operator="containsText" text="出来る">
      <formula>NOT(ISERROR(SEARCH("出来る",R24)))</formula>
    </cfRule>
    <cfRule type="containsText" dxfId="266" priority="80" operator="containsText" text="為">
      <formula>NOT(ISERROR(SEARCH("為",R24)))</formula>
    </cfRule>
    <cfRule type="containsText" dxfId="265" priority="81" operator="containsText" text="更に">
      <formula>NOT(ISERROR(SEARCH("更に",R24)))</formula>
    </cfRule>
    <cfRule type="containsText" dxfId="264" priority="82" operator="containsText" text="様々">
      <formula>NOT(ISERROR(SEARCH("様々",R24)))</formula>
    </cfRule>
    <cfRule type="containsText" dxfId="263" priority="83" operator="containsText" text="皆様">
      <formula>NOT(ISERROR(SEARCH("皆様",R24)))</formula>
    </cfRule>
    <cfRule type="containsText" dxfId="262" priority="84" operator="containsText" text="お客様">
      <formula>NOT(ISERROR(SEARCH("お客様",R24)))</formula>
    </cfRule>
    <cfRule type="containsText" dxfId="261" priority="85" operator="containsText" text="子供">
      <formula>NOT(ISERROR(SEARCH("子供",R24)))</formula>
    </cfRule>
    <cfRule type="containsText" dxfId="260" priority="86" operator="containsText" text="ケ月">
      <formula>NOT(ISERROR(SEARCH("ケ月",R24)))</formula>
    </cfRule>
    <cfRule type="containsText" dxfId="259" priority="87" operator="containsText" text="か月">
      <formula>NOT(ISERROR(SEARCH("か月",R24)))</formula>
    </cfRule>
    <cfRule type="containsText" dxfId="258" priority="88" operator="containsText" text="ヶ月">
      <formula>NOT(ISERROR(SEARCH("ヶ月",R24)))</formula>
    </cfRule>
    <cfRule type="containsText" dxfId="257" priority="89" operator="containsText" text="ヵ月">
      <formula>NOT(ISERROR(SEARCH("ヵ月",R24)))</formula>
    </cfRule>
    <cfRule type="containsText" dxfId="256" priority="90" operator="containsText" text="旨味">
      <formula>NOT(ISERROR(SEARCH("旨味",R24)))</formula>
    </cfRule>
    <cfRule type="containsText" dxfId="255" priority="91" operator="containsText" text="旨味">
      <formula>NOT(ISERROR(SEARCH("旨味",R24)))</formula>
    </cfRule>
    <cfRule type="containsText" dxfId="254" priority="92" operator="containsText" text="おススメ">
      <formula>NOT(ISERROR(SEARCH("おススメ",R24)))</formula>
    </cfRule>
    <cfRule type="containsText" dxfId="253" priority="93" operator="containsText" text="おススメ">
      <formula>NOT(ISERROR(SEARCH("おススメ",R24)))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hyperlinks>
    <hyperlink ref="R22" r:id="rId1" xr:uid="{00000000-0004-0000-0100-000000000000}"/>
    <hyperlink ref="R41" r:id="rId2" xr:uid="{00000000-0004-0000-0100-000001000000}"/>
    <hyperlink ref="R43" r:id="rId3" xr:uid="{00000000-0004-0000-0100-000002000000}"/>
    <hyperlink ref="R45" r:id="rId4" xr:uid="{00000000-0004-0000-0100-000003000000}"/>
    <hyperlink ref="R47" r:id="rId5" xr:uid="{00000000-0004-0000-0100-000004000000}"/>
    <hyperlink ref="R36" r:id="rId6" xr:uid="{00000000-0004-0000-0100-000005000000}"/>
  </hyperlinks>
  <pageMargins left="0.7" right="0.7" top="0.75" bottom="0.75" header="0.3" footer="0.3"/>
  <pageSetup paperSize="9" scale="76" orientation="portrait"/>
  <rowBreaks count="1" manualBreakCount="1">
    <brk id="34" max="16383" man="1"/>
  </rowBreaks>
  <drawing r:id="rId7"/>
  <legacyDrawing r:id="rId8"/>
  <mc:AlternateContent xmlns:mc="http://schemas.openxmlformats.org/markup-compatibility/2006">
    <mc:Choice Requires="x14">
      <controls>
        <mc:AlternateContent xmlns:mc="http://schemas.openxmlformats.org/markup-compatibility/2006">
          <mc:Choice Requires="x14">
            <control shapeId="12302" r:id="rId9"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10"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11"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12"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13"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14"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5"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6"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7"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8"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9"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20"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21"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22"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23"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24"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5"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6"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7"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8"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9"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30"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31"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32"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33"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34"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9"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40"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41"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98"/>
  <sheetViews>
    <sheetView showGridLines="0" zoomScale="55" zoomScaleNormal="55" workbookViewId="0">
      <selection activeCell="E80" sqref="E80"/>
    </sheetView>
  </sheetViews>
  <sheetFormatPr defaultColWidth="8.75" defaultRowHeight="18.75"/>
  <cols>
    <col min="1" max="1" width="2.875" customWidth="1"/>
    <col min="2" max="2" width="19.25" customWidth="1"/>
    <col min="3" max="3" width="19.875" customWidth="1"/>
    <col min="4" max="4" width="54.875" style="221" customWidth="1"/>
    <col min="5" max="5" width="14.125" customWidth="1"/>
    <col min="6" max="6" width="24.625" style="4" customWidth="1"/>
    <col min="7" max="7" width="25.875" style="4" customWidth="1"/>
    <col min="8" max="8" width="27.875" customWidth="1"/>
  </cols>
  <sheetData>
    <row r="1" spans="2:7">
      <c r="B1" s="59"/>
      <c r="C1" s="59"/>
      <c r="D1" s="201"/>
    </row>
    <row r="2" spans="2:7">
      <c r="B2" s="34"/>
      <c r="C2" s="34"/>
      <c r="D2" s="169"/>
    </row>
    <row r="3" spans="2:7" ht="38.25" customHeight="1" thickBot="1">
      <c r="B3" s="232" t="s">
        <v>82</v>
      </c>
      <c r="C3" s="60"/>
      <c r="D3" s="202"/>
      <c r="F3" s="165"/>
      <c r="G3" s="191"/>
    </row>
    <row r="4" spans="2:7" ht="40.5" customHeight="1" thickBot="1">
      <c r="B4" s="319" t="s">
        <v>83</v>
      </c>
      <c r="C4" s="320"/>
      <c r="D4" s="321"/>
      <c r="F4" s="165"/>
      <c r="G4" s="191"/>
    </row>
    <row r="5" spans="2:7" ht="30.75" customHeight="1" thickBot="1">
      <c r="B5" s="305" t="s">
        <v>208</v>
      </c>
      <c r="C5" s="306"/>
      <c r="D5" s="225" t="e">
        <f>D46</f>
        <v>#REF!</v>
      </c>
      <c r="F5" s="165"/>
      <c r="G5" s="191"/>
    </row>
    <row r="6" spans="2:7">
      <c r="B6" s="322" t="s">
        <v>84</v>
      </c>
      <c r="C6" s="323"/>
      <c r="D6" s="203" t="str">
        <f>CONCATENATE(フレンドショップ登録用紙!C8)</f>
        <v/>
      </c>
      <c r="F6" s="165"/>
      <c r="G6" s="165"/>
    </row>
    <row r="7" spans="2:7">
      <c r="B7" s="324" t="s">
        <v>85</v>
      </c>
      <c r="C7" s="325"/>
      <c r="D7" s="204" t="str">
        <f>CONCATENATE(フレンドショップ登録用紙!C9)</f>
        <v/>
      </c>
      <c r="F7" s="165"/>
      <c r="G7" s="165"/>
    </row>
    <row r="8" spans="2:7">
      <c r="B8" s="326" t="s">
        <v>86</v>
      </c>
      <c r="C8" s="61" t="s">
        <v>87</v>
      </c>
      <c r="D8" s="204" t="str">
        <f>CONCATENATE(フレンドショップ登録用紙!C16)</f>
        <v/>
      </c>
      <c r="F8" s="192"/>
      <c r="G8" s="189"/>
    </row>
    <row r="9" spans="2:7">
      <c r="B9" s="327"/>
      <c r="C9" s="61" t="s">
        <v>88</v>
      </c>
      <c r="D9" s="204" t="str">
        <f>CONCATENATE(フレンドショップ登録用紙!C17)</f>
        <v/>
      </c>
      <c r="F9" s="192"/>
      <c r="G9" s="190"/>
    </row>
    <row r="10" spans="2:7">
      <c r="B10" s="327"/>
      <c r="C10" s="61" t="s">
        <v>147</v>
      </c>
      <c r="D10" s="204" t="str">
        <f>CONCATENATE(フレンドショップ登録用紙!C18)</f>
        <v/>
      </c>
      <c r="F10" s="114"/>
      <c r="G10" s="112"/>
    </row>
    <row r="11" spans="2:7">
      <c r="B11" s="328"/>
      <c r="C11" s="61" t="s">
        <v>146</v>
      </c>
      <c r="D11" s="204" t="str">
        <f>CONCATENATE(フレンドショップ登録用紙!C19)</f>
        <v/>
      </c>
      <c r="F11" s="114"/>
      <c r="G11" s="112"/>
    </row>
    <row r="12" spans="2:7">
      <c r="B12" s="324" t="s">
        <v>89</v>
      </c>
      <c r="C12" s="325"/>
      <c r="D12" s="204" t="str">
        <f>CONCATENATE(フレンドショップ登録用紙!C20)</f>
        <v/>
      </c>
      <c r="F12" s="115"/>
      <c r="G12" s="112"/>
    </row>
    <row r="13" spans="2:7">
      <c r="B13" s="324" t="s">
        <v>90</v>
      </c>
      <c r="C13" s="325"/>
      <c r="D13" s="204" t="str">
        <f>CONCATENATE(フレンドショップ登録用紙!C22)</f>
        <v/>
      </c>
      <c r="F13" s="115"/>
      <c r="G13" s="112"/>
    </row>
    <row r="14" spans="2:7">
      <c r="B14" s="324" t="s">
        <v>91</v>
      </c>
      <c r="C14" s="325"/>
      <c r="D14" s="204" t="str">
        <f>CONCATENATE(フレンドショップ登録用紙!C24)</f>
        <v/>
      </c>
      <c r="F14" s="115"/>
      <c r="G14" s="112"/>
    </row>
    <row r="15" spans="2:7" ht="65.25" customHeight="1">
      <c r="B15" s="324" t="s">
        <v>92</v>
      </c>
      <c r="C15" s="325"/>
      <c r="D15" s="205" t="str">
        <f>CONCATENATE(フレンドショップ登録用紙!C27)</f>
        <v/>
      </c>
      <c r="F15" s="115"/>
      <c r="G15" s="112"/>
    </row>
    <row r="16" spans="2:7">
      <c r="B16" s="324" t="s">
        <v>93</v>
      </c>
      <c r="C16" s="325"/>
      <c r="D16" s="204" t="str">
        <f>CONCATENATE(フレンドショップ登録用紙!C11)</f>
        <v/>
      </c>
      <c r="F16" s="115"/>
      <c r="G16" s="112"/>
    </row>
    <row r="17" spans="2:7" ht="19.5" thickBot="1">
      <c r="B17" s="332" t="s">
        <v>94</v>
      </c>
      <c r="C17" s="333"/>
      <c r="D17" s="206" t="str">
        <f>CONCATENATE(フレンドショップ登録用紙!C12)</f>
        <v/>
      </c>
      <c r="F17" s="115"/>
      <c r="G17" s="112"/>
    </row>
    <row r="18" spans="2:7">
      <c r="B18" s="62"/>
      <c r="C18" s="62"/>
      <c r="D18" s="207"/>
      <c r="F18" s="115"/>
      <c r="G18" s="112"/>
    </row>
    <row r="19" spans="2:7" ht="31.5" customHeight="1" thickBot="1">
      <c r="B19" s="334" t="s">
        <v>95</v>
      </c>
      <c r="C19" s="334"/>
      <c r="D19" s="334"/>
      <c r="F19" s="115"/>
      <c r="G19" s="112"/>
    </row>
    <row r="20" spans="2:7" ht="192" customHeight="1">
      <c r="B20" s="329" t="s">
        <v>96</v>
      </c>
      <c r="C20" s="155" t="s">
        <v>97</v>
      </c>
      <c r="D20" s="208" t="str">
        <f>CONCATENATE(フレンドショップ登録用紙!C28)</f>
        <v/>
      </c>
      <c r="F20" s="115"/>
      <c r="G20" s="112"/>
    </row>
    <row r="21" spans="2:7" ht="209.25" customHeight="1" thickBot="1">
      <c r="B21" s="330"/>
      <c r="C21" s="156" t="s">
        <v>98</v>
      </c>
      <c r="D21" s="209" t="str">
        <f>CONCATENATE(E21,CHAR(10),フレンドショップ登録用紙!C23,CHAR(10),フレンドショップ登録用紙!C26,CHAR(10),CHAR(10),E23,CHAR(10),G21&amp;F21,CHAR(10),G23&amp;F23,CHAR(10),G24&amp;F24,CHAR(10),G26&amp;F26,CHAR(10),G27&amp;F27)</f>
        <v xml:space="preserve">
＜公式SNS＞
■facebook：[A BLANK()(off)][/A]
■Twitter：[A BLANK()(off)][/A]
■Instagram：[A BLANK()(off)][/A]
■YouTube：[A BLANK()(off)][/A]
■LINE：[A BLANK(https://line.me/R/ti/p/%40)(off)][/A]</v>
      </c>
      <c r="E21" s="233" t="str">
        <f>IF(フレンドショップ登録用紙!C23="","","■営業案内")</f>
        <v/>
      </c>
      <c r="F21" s="234" t="str">
        <f>"[A BLANK("&amp;フレンドショップ登録用紙!C41&amp;")(off)]"&amp;フレンドショップ登録用紙!C40&amp;"[/A]"</f>
        <v>[A BLANK()(off)][/A]</v>
      </c>
      <c r="G21" s="235" t="s">
        <v>161</v>
      </c>
    </row>
    <row r="22" spans="2:7" ht="21" customHeight="1" thickBot="1">
      <c r="B22" s="158"/>
      <c r="C22" s="157"/>
      <c r="D22" s="210"/>
      <c r="E22" s="233"/>
      <c r="F22" s="234"/>
      <c r="G22" s="235"/>
    </row>
    <row r="23" spans="2:7" ht="33" customHeight="1">
      <c r="B23" s="313" t="s">
        <v>99</v>
      </c>
      <c r="C23" s="162" t="s">
        <v>99</v>
      </c>
      <c r="D23" s="211" t="str">
        <f>CONCATENATE(フレンドショップ登録用紙!C25)</f>
        <v/>
      </c>
      <c r="E23" s="236" t="s">
        <v>174</v>
      </c>
      <c r="F23" s="234" t="str">
        <f>"[A BLANK("&amp;フレンドショップ登録用紙!C43&amp;")(off)]"&amp;フレンドショップ登録用紙!C42&amp;"[/A]"</f>
        <v>[A BLANK()(off)][/A]</v>
      </c>
      <c r="G23" s="237" t="s">
        <v>162</v>
      </c>
    </row>
    <row r="24" spans="2:7" ht="19.5" thickBot="1">
      <c r="B24" s="314"/>
      <c r="C24" s="163" t="s">
        <v>100</v>
      </c>
      <c r="D24" s="212" t="s">
        <v>101</v>
      </c>
      <c r="E24" s="236"/>
      <c r="F24" s="234" t="str">
        <f>"[A BLANK("&amp;フレンドショップ登録用紙!C45&amp;")(off)]"&amp;フレンドショップ登録用紙!C44&amp;"[/A]"</f>
        <v>[A BLANK()(off)][/A]</v>
      </c>
      <c r="G24" s="235" t="s">
        <v>163</v>
      </c>
    </row>
    <row r="25" spans="2:7" s="161" customFormat="1" ht="19.5" thickBot="1">
      <c r="B25" s="159"/>
      <c r="C25" s="160"/>
      <c r="D25" s="213"/>
      <c r="E25" s="236"/>
      <c r="F25" s="234"/>
      <c r="G25" s="235"/>
    </row>
    <row r="26" spans="2:7">
      <c r="B26" s="329" t="s">
        <v>102</v>
      </c>
      <c r="C26" s="155" t="s">
        <v>1</v>
      </c>
      <c r="D26" s="211" t="str">
        <f>CONCATENATE(フレンドショップ登録用紙!C8)</f>
        <v/>
      </c>
      <c r="E26" s="236"/>
      <c r="F26" s="234" t="str">
        <f>"[A BLANK("&amp;フレンドショップ登録用紙!C47&amp;")(off)]"&amp;フレンドショップ登録用紙!C46&amp;"[/A]"</f>
        <v>[A BLANK()(off)][/A]</v>
      </c>
      <c r="G26" s="235" t="s">
        <v>164</v>
      </c>
    </row>
    <row r="27" spans="2:7" ht="43.5" thickBot="1">
      <c r="B27" s="330"/>
      <c r="C27" s="156" t="s">
        <v>175</v>
      </c>
      <c r="D27" s="206" t="str">
        <f>CONCATENATE(フレンドショップ登録用紙!C18&amp;フレンドショップ登録用紙!C19)</f>
        <v/>
      </c>
      <c r="E27" s="236"/>
      <c r="F27" s="234" t="str">
        <f>"[A BLANK(https://line.me/R/ti/p/%40"&amp;フレンドショップ登録用紙!C49&amp;")(off)]"&amp;フレンドショップ登録用紙!C48&amp;"[/A]"</f>
        <v>[A BLANK(https://line.me/R/ti/p/%40)(off)][/A]</v>
      </c>
      <c r="G27" s="235" t="s">
        <v>179</v>
      </c>
    </row>
    <row r="28" spans="2:7" ht="19.5" thickBot="1">
      <c r="B28" s="160"/>
      <c r="C28" s="164"/>
      <c r="D28" s="214"/>
      <c r="E28" s="236"/>
      <c r="F28" s="234"/>
      <c r="G28" s="235"/>
    </row>
    <row r="29" spans="2:7" ht="60.75" customHeight="1">
      <c r="B29" s="331" t="s">
        <v>185</v>
      </c>
      <c r="C29" s="155" t="s">
        <v>186</v>
      </c>
      <c r="D29" s="211" t="str">
        <f>CONCATENATE(フレンドショップ登録用紙!C29)</f>
        <v/>
      </c>
      <c r="E29" s="236" t="b">
        <v>1</v>
      </c>
      <c r="F29" s="238"/>
      <c r="G29" s="237"/>
    </row>
    <row r="30" spans="2:7" ht="40.5" customHeight="1" thickBot="1">
      <c r="B30" s="315"/>
      <c r="C30" s="156" t="s">
        <v>103</v>
      </c>
      <c r="D30" s="246" t="e">
        <f>VLOOKUP(E29,E30:F32,2,FALSE)</f>
        <v>#N/A</v>
      </c>
      <c r="E30" s="236" t="b">
        <v>0</v>
      </c>
      <c r="F30" s="239" t="s">
        <v>229</v>
      </c>
      <c r="G30" s="235"/>
    </row>
    <row r="31" spans="2:7" ht="18" customHeight="1" thickBot="1">
      <c r="B31" s="159"/>
      <c r="C31" s="165"/>
      <c r="D31" s="215"/>
      <c r="E31" s="236" t="b">
        <v>0</v>
      </c>
      <c r="F31" s="239" t="s">
        <v>230</v>
      </c>
      <c r="G31" s="235"/>
    </row>
    <row r="32" spans="2:7" ht="40.5" customHeight="1" thickBot="1">
      <c r="B32" s="317" t="s">
        <v>104</v>
      </c>
      <c r="C32" s="318"/>
      <c r="D32" s="216" t="s">
        <v>105</v>
      </c>
      <c r="E32" s="236" t="b">
        <v>0</v>
      </c>
      <c r="F32" s="239" t="s">
        <v>231</v>
      </c>
      <c r="G32" s="240"/>
    </row>
    <row r="33" spans="1:14" ht="21.75" customHeight="1">
      <c r="B33" s="159"/>
      <c r="C33" s="159"/>
      <c r="D33" s="217"/>
      <c r="E33" s="161"/>
      <c r="F33" s="241"/>
      <c r="G33" s="113"/>
      <c r="H33" s="161"/>
    </row>
    <row r="34" spans="1:14" ht="40.5" customHeight="1" thickBot="1">
      <c r="A34" s="4"/>
      <c r="B34" s="159"/>
      <c r="C34" s="159"/>
      <c r="D34" s="217"/>
      <c r="E34" s="4"/>
      <c r="F34" s="116"/>
      <c r="G34" s="113"/>
    </row>
    <row r="35" spans="1:14" ht="31.5" customHeight="1" thickBot="1">
      <c r="B35" s="319" t="s">
        <v>140</v>
      </c>
      <c r="C35" s="320"/>
      <c r="D35" s="321"/>
      <c r="F35" s="153" t="s">
        <v>184</v>
      </c>
      <c r="G35" s="112"/>
      <c r="J35" s="310">
        <f>フレンドショップ登録用紙!C36</f>
        <v>0</v>
      </c>
      <c r="K35" s="311"/>
      <c r="L35" s="311"/>
      <c r="M35" s="311"/>
      <c r="N35" s="312"/>
    </row>
    <row r="36" spans="1:14" ht="83.25" customHeight="1" thickBot="1">
      <c r="B36" s="166" t="s">
        <v>129</v>
      </c>
      <c r="C36" s="167" t="s">
        <v>131</v>
      </c>
      <c r="D36" s="211" t="str">
        <f>CONCATENATE(フレンドショップ登録用紙!C34)</f>
        <v/>
      </c>
      <c r="F36" s="152"/>
      <c r="G36" s="117"/>
      <c r="H36" s="154"/>
    </row>
    <row r="37" spans="1:14" ht="135.75" customHeight="1" thickBot="1">
      <c r="B37" s="315" t="s">
        <v>130</v>
      </c>
      <c r="C37" s="316"/>
      <c r="D37" s="209" t="str">
        <f>CONCATENATE(フレンドショップ登録用紙!C35,CHAR(10),F37,)</f>
        <v xml:space="preserve">
[IFRAME]width=100% height=360 src=?rel=0 allowfullscreen[/IFRAME]</v>
      </c>
      <c r="F37" s="242" t="str">
        <f>CONCATENATE(F38,SUBSTITUTE(F36,"youtu.be/","youtube.com/embed/"),F39)</f>
        <v>[IFRAME]width=100% height=360 src=?rel=0 allowfullscreen[/IFRAME]</v>
      </c>
      <c r="G37" s="113"/>
    </row>
    <row r="38" spans="1:14">
      <c r="B38" s="1"/>
      <c r="C38" s="1"/>
      <c r="D38" s="218"/>
      <c r="F38" s="243" t="s">
        <v>182</v>
      </c>
      <c r="G38" s="151"/>
    </row>
    <row r="39" spans="1:14">
      <c r="B39" s="1"/>
      <c r="C39" s="1"/>
      <c r="D39" s="218"/>
      <c r="F39" s="244" t="s">
        <v>183</v>
      </c>
      <c r="G39" s="32"/>
    </row>
    <row r="40" spans="1:14">
      <c r="B40" s="1"/>
      <c r="C40" s="1"/>
      <c r="D40" s="218"/>
      <c r="F40" s="151"/>
    </row>
    <row r="41" spans="1:14">
      <c r="B41" s="1"/>
      <c r="C41" s="1"/>
      <c r="D41" s="63"/>
      <c r="F41" s="5"/>
    </row>
    <row r="42" spans="1:14">
      <c r="B42" s="63"/>
      <c r="C42" s="63"/>
      <c r="D42" s="63"/>
      <c r="F42" s="5"/>
    </row>
    <row r="43" spans="1:14">
      <c r="B43" s="63"/>
      <c r="C43" s="63"/>
      <c r="D43" s="63"/>
      <c r="F43" s="5"/>
    </row>
    <row r="44" spans="1:14" ht="37.5" customHeight="1">
      <c r="B44" s="231" t="s">
        <v>200</v>
      </c>
      <c r="C44" s="184"/>
      <c r="D44" s="184"/>
      <c r="F44" s="5"/>
    </row>
    <row r="45" spans="1:14" ht="35.25" customHeight="1">
      <c r="B45" s="32"/>
      <c r="C45" s="32"/>
      <c r="D45" s="245" t="s">
        <v>234</v>
      </c>
    </row>
    <row r="46" spans="1:14" ht="32.25" customHeight="1">
      <c r="B46" s="303" t="s">
        <v>208</v>
      </c>
      <c r="C46" s="303"/>
      <c r="D46" s="222" t="e">
        <f>INDEX(#REF!,MATCH(D48,#REF!,0))</f>
        <v>#REF!</v>
      </c>
      <c r="E46" s="197" t="s">
        <v>209</v>
      </c>
    </row>
    <row r="47" spans="1:14" ht="32.25" customHeight="1">
      <c r="B47" s="303" t="s">
        <v>203</v>
      </c>
      <c r="C47" s="303"/>
      <c r="D47" s="222"/>
    </row>
    <row r="48" spans="1:14" ht="32.25" customHeight="1">
      <c r="B48" s="309" t="s">
        <v>202</v>
      </c>
      <c r="C48" s="309"/>
      <c r="D48" s="222">
        <f>フレンドショップ登録用紙!C8</f>
        <v>0</v>
      </c>
    </row>
    <row r="49" spans="1:7" ht="32.25" customHeight="1">
      <c r="B49" s="309" t="s">
        <v>204</v>
      </c>
      <c r="C49" s="309"/>
      <c r="D49" s="222">
        <f>フレンドショップ登録用紙!C9</f>
        <v>0</v>
      </c>
    </row>
    <row r="50" spans="1:7" ht="32.25" customHeight="1">
      <c r="B50" s="303" t="s">
        <v>205</v>
      </c>
      <c r="C50" s="303"/>
      <c r="D50" s="222">
        <f>フレンドショップ登録用紙!C58</f>
        <v>0</v>
      </c>
    </row>
    <row r="51" spans="1:7" ht="32.25" customHeight="1">
      <c r="B51" s="309" t="s">
        <v>206</v>
      </c>
      <c r="C51" s="309"/>
      <c r="D51" s="222">
        <f>フレンドショップ登録用紙!C17</f>
        <v>0</v>
      </c>
    </row>
    <row r="52" spans="1:7" ht="32.25" customHeight="1">
      <c r="B52" s="303" t="s">
        <v>207</v>
      </c>
      <c r="C52" s="303"/>
      <c r="D52" s="222">
        <f>フレンドショップ登録用紙!C18</f>
        <v>0</v>
      </c>
    </row>
    <row r="53" spans="1:7">
      <c r="B53" s="199"/>
      <c r="C53" s="199"/>
      <c r="D53" s="198"/>
    </row>
    <row r="54" spans="1:7" ht="24" customHeight="1">
      <c r="B54" s="307" t="s">
        <v>210</v>
      </c>
      <c r="C54" s="307"/>
      <c r="D54" s="198"/>
    </row>
    <row r="55" spans="1:7" s="200" customFormat="1" ht="32.25" customHeight="1">
      <c r="B55" s="303" t="s">
        <v>211</v>
      </c>
      <c r="C55" s="303"/>
      <c r="D55" s="222">
        <f>フレンドショップ登録用紙!C16</f>
        <v>0</v>
      </c>
      <c r="F55" s="27"/>
      <c r="G55" s="27"/>
    </row>
    <row r="56" spans="1:7" s="200" customFormat="1" ht="32.25" customHeight="1">
      <c r="B56" s="303" t="s">
        <v>206</v>
      </c>
      <c r="C56" s="303"/>
      <c r="D56" s="222">
        <f>フレンドショップ登録用紙!C17</f>
        <v>0</v>
      </c>
      <c r="F56" s="27"/>
      <c r="G56" s="27"/>
    </row>
    <row r="57" spans="1:7" s="200" customFormat="1" ht="32.25" customHeight="1">
      <c r="B57" s="303" t="s">
        <v>212</v>
      </c>
      <c r="C57" s="303"/>
      <c r="D57" s="222">
        <f>フレンドショップ登録用紙!C18</f>
        <v>0</v>
      </c>
      <c r="F57" s="27"/>
      <c r="G57" s="27"/>
    </row>
    <row r="58" spans="1:7" s="200" customFormat="1" ht="32.25" customHeight="1">
      <c r="B58" s="303" t="s">
        <v>213</v>
      </c>
      <c r="C58" s="303"/>
      <c r="D58" s="222">
        <f>フレンドショップ登録用紙!C19</f>
        <v>0</v>
      </c>
      <c r="F58" s="27"/>
      <c r="G58" s="27"/>
    </row>
    <row r="59" spans="1:7" s="200" customFormat="1" ht="32.25" customHeight="1">
      <c r="B59" s="303" t="s">
        <v>214</v>
      </c>
      <c r="C59" s="303"/>
      <c r="D59" s="222"/>
      <c r="F59" s="27"/>
      <c r="G59" s="27"/>
    </row>
    <row r="60" spans="1:7" s="200" customFormat="1" ht="32.25" customHeight="1">
      <c r="B60" s="303" t="s">
        <v>215</v>
      </c>
      <c r="C60" s="303"/>
      <c r="D60" s="222">
        <f>フレンドショップ登録用紙!C20</f>
        <v>0</v>
      </c>
      <c r="F60" s="27"/>
      <c r="G60" s="27"/>
    </row>
    <row r="61" spans="1:7" s="200" customFormat="1" ht="32.25" customHeight="1">
      <c r="B61" s="303" t="s">
        <v>216</v>
      </c>
      <c r="C61" s="303"/>
      <c r="D61" s="222">
        <f>フレンドショップ登録用紙!C21</f>
        <v>0</v>
      </c>
      <c r="F61" s="27"/>
      <c r="G61" s="27"/>
    </row>
    <row r="62" spans="1:7" s="200" customFormat="1" ht="32.25" customHeight="1">
      <c r="A62"/>
      <c r="B62" s="308"/>
      <c r="C62" s="308"/>
      <c r="D62" s="198"/>
      <c r="E62"/>
      <c r="F62" s="27"/>
      <c r="G62" s="27"/>
    </row>
    <row r="63" spans="1:7" ht="24">
      <c r="B63" s="307" t="s">
        <v>217</v>
      </c>
      <c r="C63" s="307"/>
      <c r="D63" s="223" t="str">
        <f>IF(D55=D64,"※施設住所と同様の場合入力不要","")</f>
        <v>※施設住所と同様の場合入力不要</v>
      </c>
    </row>
    <row r="64" spans="1:7" ht="24">
      <c r="B64" s="303" t="s">
        <v>211</v>
      </c>
      <c r="C64" s="303"/>
      <c r="D64" s="224">
        <f>フレンドショップ登録用紙!C59</f>
        <v>0</v>
      </c>
      <c r="E64" s="223"/>
      <c r="F64" s="5"/>
    </row>
    <row r="65" spans="2:6" ht="25.5" customHeight="1">
      <c r="B65" s="303" t="s">
        <v>218</v>
      </c>
      <c r="C65" s="303"/>
      <c r="D65" s="224">
        <f>フレンドショップ登録用紙!C60</f>
        <v>0</v>
      </c>
      <c r="F65" s="5"/>
    </row>
    <row r="66" spans="2:6" ht="25.5" customHeight="1">
      <c r="B66" s="303" t="s">
        <v>212</v>
      </c>
      <c r="C66" s="303"/>
      <c r="D66" s="224"/>
      <c r="F66" s="5"/>
    </row>
    <row r="67" spans="2:6" ht="25.5" customHeight="1">
      <c r="B67" s="303" t="s">
        <v>213</v>
      </c>
      <c r="C67" s="303"/>
      <c r="D67" s="224"/>
      <c r="F67" s="5"/>
    </row>
    <row r="68" spans="2:6" ht="25.5" customHeight="1">
      <c r="B68" s="303" t="s">
        <v>214</v>
      </c>
      <c r="C68" s="303"/>
      <c r="D68" s="224"/>
      <c r="F68" s="5"/>
    </row>
    <row r="69" spans="2:6" ht="25.5" customHeight="1">
      <c r="B69" s="303" t="s">
        <v>215</v>
      </c>
      <c r="C69" s="303"/>
      <c r="D69" s="224">
        <f>フレンドショップ登録用紙!C61</f>
        <v>0</v>
      </c>
      <c r="E69" s="223" t="str">
        <f>IF(D60=D69,"※入力不要","")</f>
        <v>※入力不要</v>
      </c>
      <c r="F69" s="5"/>
    </row>
    <row r="70" spans="2:6" ht="25.5" customHeight="1">
      <c r="F70" s="5"/>
    </row>
    <row r="71" spans="2:6" ht="25.5" customHeight="1">
      <c r="B71" s="307" t="s">
        <v>226</v>
      </c>
      <c r="C71" s="307"/>
      <c r="E71" s="258"/>
      <c r="F71" s="5"/>
    </row>
    <row r="72" spans="2:6" ht="25.5" customHeight="1">
      <c r="B72" s="303" t="s">
        <v>263</v>
      </c>
      <c r="C72" s="303"/>
      <c r="D72" s="259" t="e">
        <f>VLOOKUP(D76,フレンドショップ登録用紙!O:R,4,FALSE)</f>
        <v>#N/A</v>
      </c>
      <c r="E72" s="254"/>
      <c r="F72" s="5"/>
    </row>
    <row r="73" spans="2:6" ht="25.5" customHeight="1">
      <c r="B73" s="303" t="s">
        <v>264</v>
      </c>
      <c r="C73" s="303"/>
      <c r="D73" s="259" t="e">
        <f>VLOOKUP(D77,フレンドショップ登録用紙!O:R,4,FALSE)</f>
        <v>#N/A</v>
      </c>
      <c r="E73" s="254"/>
      <c r="F73" s="5"/>
    </row>
    <row r="74" spans="2:6" ht="9" customHeight="1"/>
    <row r="75" spans="2:6">
      <c r="B75" s="307" t="s">
        <v>262</v>
      </c>
      <c r="C75" s="307"/>
      <c r="E75" s="253" t="s">
        <v>265</v>
      </c>
    </row>
    <row r="76" spans="2:6" ht="26.25" customHeight="1">
      <c r="B76" s="303" t="s">
        <v>263</v>
      </c>
      <c r="C76" s="303"/>
      <c r="D76" s="230">
        <f>フレンドショップ登録用紙!C11</f>
        <v>0</v>
      </c>
      <c r="E76" s="257" t="e">
        <f>VLOOKUP(D76,フレンドショップ登録用紙!O:Q,3,FALSE)</f>
        <v>#N/A</v>
      </c>
    </row>
    <row r="77" spans="2:6" ht="26.25" customHeight="1">
      <c r="B77" s="303" t="s">
        <v>264</v>
      </c>
      <c r="C77" s="303"/>
      <c r="D77" s="230">
        <f>フレンドショップ登録用紙!C12</f>
        <v>0</v>
      </c>
      <c r="E77" s="257" t="e">
        <f>VLOOKUP(D77,フレンドショップ登録用紙!O:Q,3,FALSE)</f>
        <v>#N/A</v>
      </c>
    </row>
    <row r="78" spans="2:6" s="4" customFormat="1" ht="8.25" customHeight="1">
      <c r="B78" s="255"/>
      <c r="C78" s="255"/>
      <c r="D78" s="256"/>
      <c r="E78" s="227"/>
    </row>
    <row r="79" spans="2:6">
      <c r="B79" s="307" t="s">
        <v>266</v>
      </c>
      <c r="C79" s="307"/>
      <c r="E79" s="258"/>
    </row>
    <row r="80" spans="2:6" ht="26.25" customHeight="1">
      <c r="B80" s="303" t="s">
        <v>263</v>
      </c>
      <c r="C80" s="303"/>
      <c r="D80" s="230">
        <f>フレンドショップ登録用紙!C14</f>
        <v>0</v>
      </c>
      <c r="E80" s="254" t="str">
        <f>IF(フレンドショップ登録用紙!C14="","98.なし","")</f>
        <v>98.なし</v>
      </c>
    </row>
    <row r="81" spans="1:7" ht="26.25" customHeight="1">
      <c r="B81" s="303" t="s">
        <v>264</v>
      </c>
      <c r="C81" s="303"/>
      <c r="D81" s="230">
        <f>フレンドショップ登録用紙!C15</f>
        <v>0</v>
      </c>
      <c r="E81" s="254"/>
    </row>
    <row r="82" spans="1:7" ht="32.25" customHeight="1"/>
    <row r="83" spans="1:7">
      <c r="B83" s="307" t="s">
        <v>228</v>
      </c>
      <c r="C83" s="307"/>
    </row>
    <row r="84" spans="1:7" ht="24.75" customHeight="1">
      <c r="B84" s="303" t="s">
        <v>227</v>
      </c>
      <c r="C84" s="303"/>
      <c r="D84" s="247" t="str">
        <f>D29</f>
        <v/>
      </c>
    </row>
    <row r="85" spans="1:7" ht="32.25" customHeight="1">
      <c r="B85" s="303" t="s">
        <v>235</v>
      </c>
      <c r="C85" s="303"/>
      <c r="D85" s="247" t="e">
        <f>D30</f>
        <v>#N/A</v>
      </c>
    </row>
    <row r="86" spans="1:7" ht="32.25" customHeight="1"/>
    <row r="89" spans="1:7" ht="19.5">
      <c r="A89" s="226"/>
      <c r="B89" s="308"/>
      <c r="C89" s="308"/>
      <c r="D89" s="219"/>
    </row>
    <row r="90" spans="1:7" ht="19.5">
      <c r="A90" s="226"/>
      <c r="B90" s="307" t="s">
        <v>219</v>
      </c>
      <c r="C90" s="307"/>
      <c r="D90" s="219"/>
    </row>
    <row r="91" spans="1:7" ht="24.75" customHeight="1">
      <c r="A91" s="226"/>
      <c r="B91" s="303" t="s">
        <v>220</v>
      </c>
      <c r="C91" s="303"/>
      <c r="D91" s="228">
        <f>フレンドショップ登録用紙!C58</f>
        <v>0</v>
      </c>
      <c r="E91" s="226"/>
    </row>
    <row r="92" spans="1:7" s="226" customFormat="1" ht="33" customHeight="1">
      <c r="B92" s="303" t="s">
        <v>221</v>
      </c>
      <c r="C92" s="303"/>
      <c r="D92" s="229"/>
      <c r="F92" s="227"/>
      <c r="G92" s="227"/>
    </row>
    <row r="93" spans="1:7" s="226" customFormat="1" ht="33" customHeight="1">
      <c r="B93" s="303" t="s">
        <v>222</v>
      </c>
      <c r="C93" s="303"/>
      <c r="D93" s="228">
        <f>フレンドショップ登録用紙!C52</f>
        <v>0</v>
      </c>
      <c r="F93" s="227"/>
      <c r="G93" s="227"/>
    </row>
    <row r="94" spans="1:7" s="226" customFormat="1" ht="33" customHeight="1">
      <c r="B94" s="303" t="s">
        <v>223</v>
      </c>
      <c r="C94" s="303"/>
      <c r="D94" s="228">
        <f>フレンドショップ登録用紙!C53</f>
        <v>0</v>
      </c>
      <c r="F94" s="227"/>
      <c r="G94" s="227"/>
    </row>
    <row r="95" spans="1:7" s="226" customFormat="1" ht="33" customHeight="1">
      <c r="A95"/>
      <c r="B95" s="303" t="s">
        <v>224</v>
      </c>
      <c r="C95" s="303"/>
      <c r="D95" s="228">
        <f>フレンドショップ登録用紙!C61</f>
        <v>0</v>
      </c>
      <c r="F95" s="227"/>
      <c r="G95" s="227"/>
    </row>
    <row r="96" spans="1:7" s="226" customFormat="1" ht="33" customHeight="1">
      <c r="A96"/>
      <c r="B96" s="303" t="s">
        <v>225</v>
      </c>
      <c r="C96" s="303"/>
      <c r="D96" s="228">
        <f>フレンドショップ登録用紙!C55</f>
        <v>0</v>
      </c>
      <c r="F96" s="227"/>
      <c r="G96" s="227"/>
    </row>
    <row r="97" spans="1:7" s="226" customFormat="1" ht="33" customHeight="1">
      <c r="A97"/>
      <c r="B97" s="304"/>
      <c r="C97" s="304"/>
      <c r="D97" s="220"/>
      <c r="E97"/>
      <c r="F97" s="227"/>
      <c r="G97" s="227"/>
    </row>
    <row r="98" spans="1:7">
      <c r="D98" s="220"/>
    </row>
  </sheetData>
  <mergeCells count="64">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 ref="B47:C47"/>
    <mergeCell ref="B48:C48"/>
    <mergeCell ref="J35:N35"/>
    <mergeCell ref="B23:B24"/>
    <mergeCell ref="B37:C37"/>
    <mergeCell ref="B32:C32"/>
    <mergeCell ref="B46:C46"/>
    <mergeCell ref="B49:C49"/>
    <mergeCell ref="B50:C50"/>
    <mergeCell ref="B51:C51"/>
    <mergeCell ref="B52:C52"/>
    <mergeCell ref="B54:C54"/>
    <mergeCell ref="B60:C60"/>
    <mergeCell ref="B61:C61"/>
    <mergeCell ref="B62:C62"/>
    <mergeCell ref="B63:C63"/>
    <mergeCell ref="B55:C55"/>
    <mergeCell ref="B56:C56"/>
    <mergeCell ref="B57:C57"/>
    <mergeCell ref="B58:C58"/>
    <mergeCell ref="B59:C59"/>
    <mergeCell ref="B90:C90"/>
    <mergeCell ref="B64:C64"/>
    <mergeCell ref="B65:C65"/>
    <mergeCell ref="B66:C66"/>
    <mergeCell ref="B67:C67"/>
    <mergeCell ref="B68:C68"/>
    <mergeCell ref="B85:C85"/>
    <mergeCell ref="B72:C72"/>
    <mergeCell ref="B73:C73"/>
    <mergeCell ref="B79:C79"/>
    <mergeCell ref="B80:C80"/>
    <mergeCell ref="B81:C81"/>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s>
  <phoneticPr fontId="2"/>
  <conditionalFormatting sqref="G8">
    <cfRule type="containsText" dxfId="252" priority="251" operator="containsText" text="お勧め、オススメ">
      <formula>NOT(ISERROR(SEARCH("お勧め、オススメ",G8)))</formula>
    </cfRule>
    <cfRule type="containsText" dxfId="251" priority="252" operator="containsText" text="頂く">
      <formula>NOT(ISERROR(SEARCH("頂く",G8)))</formula>
    </cfRule>
    <cfRule type="containsText" dxfId="250" priority="253" operator="containsText" text="美味しい">
      <formula>NOT(ISERROR(SEARCH("美味しい",G8)))</formula>
    </cfRule>
  </conditionalFormatting>
  <conditionalFormatting sqref="G8">
    <cfRule type="containsText" dxfId="249" priority="222" operator="containsText" text="うま味">
      <formula>NOT(ISERROR(SEARCH("うま味",G8)))</formula>
    </cfRule>
    <cfRule type="containsText" dxfId="248" priority="223" operator="containsText" text="旨み">
      <formula>NOT(ISERROR(SEARCH("旨み",G8)))</formula>
    </cfRule>
    <cfRule type="containsText" dxfId="247" priority="224" operator="containsText" text="旨味">
      <formula>NOT(ISERROR(SEARCH("旨味",G8)))</formula>
    </cfRule>
    <cfRule type="containsText" dxfId="246" priority="225" operator="containsText" text="美味">
      <formula>NOT(ISERROR(SEARCH("美味",G8)))</formula>
    </cfRule>
    <cfRule type="containsText" dxfId="245" priority="226" operator="containsText" text="ML">
      <formula>NOT(ISERROR(SEARCH("ML",G8)))</formula>
    </cfRule>
    <cfRule type="containsText" dxfId="244" priority="227" operator="containsText" text="ml">
      <formula>NOT(ISERROR(SEARCH("ml",G8)))</formula>
    </cfRule>
    <cfRule type="containsText" dxfId="243" priority="228" operator="containsText" text="WEBサイト">
      <formula>NOT(ISERROR(SEARCH("WEBサイト",G8)))</formula>
    </cfRule>
    <cfRule type="containsText" dxfId="242" priority="229" operator="containsText" text="HP">
      <formula>NOT(ISERROR(SEARCH("HP",G8)))</formula>
    </cfRule>
    <cfRule type="containsText" dxfId="241" priority="230" operator="containsText" text="ホームページ">
      <formula>NOT(ISERROR(SEARCH("ホームページ",G8)))</formula>
    </cfRule>
    <cfRule type="containsText" dxfId="240" priority="231" operator="containsText" text="取扱">
      <formula>NOT(ISERROR(SEARCH("取扱",G8)))</formula>
    </cfRule>
    <cfRule type="containsText" dxfId="239" priority="232" operator="containsText" text="迄">
      <formula>NOT(ISERROR(SEARCH("迄",G8)))</formula>
    </cfRule>
    <cfRule type="containsText" dxfId="238" priority="233" operator="containsText" text="又">
      <formula>NOT(ISERROR(SEARCH("又",G8)))</formula>
    </cfRule>
    <cfRule type="containsText" dxfId="237" priority="234" operator="containsText" text="等">
      <formula>NOT(ISERROR(SEARCH("等",G8)))</formula>
    </cfRule>
    <cfRule type="containsText" dxfId="236" priority="235" operator="containsText" text="下さい">
      <formula>NOT(ISERROR(SEARCH("下さい",G8)))</formula>
    </cfRule>
    <cfRule type="containsText" dxfId="235" priority="236" operator="containsText" text="出来る">
      <formula>NOT(ISERROR(SEARCH("出来る",G8)))</formula>
    </cfRule>
    <cfRule type="containsText" dxfId="234" priority="237" operator="containsText" text="為">
      <formula>NOT(ISERROR(SEARCH("為",G8)))</formula>
    </cfRule>
    <cfRule type="containsText" dxfId="233" priority="238" operator="containsText" text="更に">
      <formula>NOT(ISERROR(SEARCH("更に",G8)))</formula>
    </cfRule>
    <cfRule type="containsText" dxfId="232" priority="239" operator="containsText" text="様々">
      <formula>NOT(ISERROR(SEARCH("様々",G8)))</formula>
    </cfRule>
    <cfRule type="containsText" dxfId="231" priority="240" operator="containsText" text="皆様">
      <formula>NOT(ISERROR(SEARCH("皆様",G8)))</formula>
    </cfRule>
    <cfRule type="containsText" dxfId="230" priority="241" operator="containsText" text="お客様">
      <formula>NOT(ISERROR(SEARCH("お客様",G8)))</formula>
    </cfRule>
    <cfRule type="containsText" dxfId="229" priority="242" operator="containsText" text="子供">
      <formula>NOT(ISERROR(SEARCH("子供",G8)))</formula>
    </cfRule>
    <cfRule type="containsText" dxfId="228" priority="243" operator="containsText" text="ケ月">
      <formula>NOT(ISERROR(SEARCH("ケ月",G8)))</formula>
    </cfRule>
    <cfRule type="containsText" dxfId="227" priority="244" operator="containsText" text="か月">
      <formula>NOT(ISERROR(SEARCH("か月",G8)))</formula>
    </cfRule>
    <cfRule type="containsText" dxfId="226" priority="245" operator="containsText" text="ヶ月">
      <formula>NOT(ISERROR(SEARCH("ヶ月",G8)))</formula>
    </cfRule>
    <cfRule type="containsText" dxfId="225" priority="246" operator="containsText" text="ヵ月">
      <formula>NOT(ISERROR(SEARCH("ヵ月",G8)))</formula>
    </cfRule>
    <cfRule type="containsText" dxfId="224" priority="247" operator="containsText" text="旨味">
      <formula>NOT(ISERROR(SEARCH("旨味",G8)))</formula>
    </cfRule>
    <cfRule type="containsText" dxfId="223" priority="248" operator="containsText" text="旨味">
      <formula>NOT(ISERROR(SEARCH("旨味",G8)))</formula>
    </cfRule>
    <cfRule type="containsText" dxfId="222" priority="249" operator="containsText" text="おススメ">
      <formula>NOT(ISERROR(SEARCH("おススメ",G8)))</formula>
    </cfRule>
    <cfRule type="containsText" dxfId="221" priority="250" operator="containsText" text="おススメ">
      <formula>NOT(ISERROR(SEARCH("おススメ",G8)))</formula>
    </cfRule>
  </conditionalFormatting>
  <conditionalFormatting sqref="G8">
    <cfRule type="containsText" dxfId="220" priority="191" operator="containsText" text="ｍｌ">
      <formula>NOT(ISERROR(SEARCH("ｍｌ",G8)))</formula>
    </cfRule>
    <cfRule type="containsText" dxfId="219" priority="221" operator="containsText" text="美味しく">
      <formula>NOT(ISERROR(SEARCH("美味しく",G8)))</formula>
    </cfRule>
  </conditionalFormatting>
  <conditionalFormatting sqref="G8">
    <cfRule type="containsText" dxfId="218" priority="192" operator="containsText" text="うま味">
      <formula>NOT(ISERROR(SEARCH("うま味",G8)))</formula>
    </cfRule>
    <cfRule type="containsText" dxfId="217" priority="193" operator="containsText" text="旨み">
      <formula>NOT(ISERROR(SEARCH("旨み",G8)))</formula>
    </cfRule>
    <cfRule type="containsText" dxfId="216" priority="194" operator="containsText" text="旨味">
      <formula>NOT(ISERROR(SEARCH("旨味",G8)))</formula>
    </cfRule>
    <cfRule type="containsText" dxfId="215" priority="195" operator="containsText" text="美味">
      <formula>NOT(ISERROR(SEARCH("美味",G8)))</formula>
    </cfRule>
    <cfRule type="containsText" dxfId="214" priority="196" operator="containsText" text="ML">
      <formula>NOT(ISERROR(SEARCH("ML",G8)))</formula>
    </cfRule>
    <cfRule type="containsText" dxfId="213" priority="197" operator="containsText" text="ml">
      <formula>NOT(ISERROR(SEARCH("ml",G8)))</formula>
    </cfRule>
    <cfRule type="containsText" dxfId="212" priority="198" operator="containsText" text="WEBサイト">
      <formula>NOT(ISERROR(SEARCH("WEBサイト",G8)))</formula>
    </cfRule>
    <cfRule type="containsText" dxfId="211" priority="199" operator="containsText" text="HP">
      <formula>NOT(ISERROR(SEARCH("HP",G8)))</formula>
    </cfRule>
    <cfRule type="containsText" dxfId="210" priority="200" operator="containsText" text="ホームページ">
      <formula>NOT(ISERROR(SEARCH("ホームページ",G8)))</formula>
    </cfRule>
    <cfRule type="containsText" dxfId="209" priority="201" operator="containsText" text="取扱">
      <formula>NOT(ISERROR(SEARCH("取扱",G8)))</formula>
    </cfRule>
    <cfRule type="containsText" dxfId="208" priority="202" operator="containsText" text="迄">
      <formula>NOT(ISERROR(SEARCH("迄",G8)))</formula>
    </cfRule>
    <cfRule type="containsText" dxfId="207" priority="203" operator="containsText" text="又">
      <formula>NOT(ISERROR(SEARCH("又",G8)))</formula>
    </cfRule>
    <cfRule type="containsText" dxfId="206" priority="204" operator="containsText" text="等">
      <formula>NOT(ISERROR(SEARCH("等",G8)))</formula>
    </cfRule>
    <cfRule type="containsText" dxfId="205" priority="205" operator="containsText" text="下さい">
      <formula>NOT(ISERROR(SEARCH("下さい",G8)))</formula>
    </cfRule>
    <cfRule type="containsText" dxfId="204" priority="206" operator="containsText" text="出来る">
      <formula>NOT(ISERROR(SEARCH("出来る",G8)))</formula>
    </cfRule>
    <cfRule type="containsText" dxfId="203" priority="207" operator="containsText" text="為">
      <formula>NOT(ISERROR(SEARCH("為",G8)))</formula>
    </cfRule>
    <cfRule type="containsText" dxfId="202" priority="208" operator="containsText" text="更に">
      <formula>NOT(ISERROR(SEARCH("更に",G8)))</formula>
    </cfRule>
    <cfRule type="containsText" dxfId="201" priority="209" operator="containsText" text="様々">
      <formula>NOT(ISERROR(SEARCH("様々",G8)))</formula>
    </cfRule>
    <cfRule type="containsText" dxfId="200" priority="210" operator="containsText" text="皆様">
      <formula>NOT(ISERROR(SEARCH("皆様",G8)))</formula>
    </cfRule>
    <cfRule type="containsText" dxfId="199" priority="211" operator="containsText" text="お客様">
      <formula>NOT(ISERROR(SEARCH("お客様",G8)))</formula>
    </cfRule>
    <cfRule type="containsText" dxfId="198" priority="212" operator="containsText" text="子供">
      <formula>NOT(ISERROR(SEARCH("子供",G8)))</formula>
    </cfRule>
    <cfRule type="containsText" dxfId="197" priority="213" operator="containsText" text="ケ月">
      <formula>NOT(ISERROR(SEARCH("ケ月",G8)))</formula>
    </cfRule>
    <cfRule type="containsText" dxfId="196" priority="214" operator="containsText" text="か月">
      <formula>NOT(ISERROR(SEARCH("か月",G8)))</formula>
    </cfRule>
    <cfRule type="containsText" dxfId="195" priority="215" operator="containsText" text="ヶ月">
      <formula>NOT(ISERROR(SEARCH("ヶ月",G8)))</formula>
    </cfRule>
    <cfRule type="containsText" dxfId="194" priority="216" operator="containsText" text="ヵ月">
      <formula>NOT(ISERROR(SEARCH("ヵ月",G8)))</formula>
    </cfRule>
    <cfRule type="containsText" dxfId="193" priority="217" operator="containsText" text="旨味">
      <formula>NOT(ISERROR(SEARCH("旨味",G8)))</formula>
    </cfRule>
    <cfRule type="containsText" dxfId="192" priority="218" operator="containsText" text="旨味">
      <formula>NOT(ISERROR(SEARCH("旨味",G8)))</formula>
    </cfRule>
    <cfRule type="containsText" dxfId="191" priority="219" operator="containsText" text="おススメ">
      <formula>NOT(ISERROR(SEARCH("おススメ",G8)))</formula>
    </cfRule>
    <cfRule type="containsText" dxfId="190" priority="220" operator="containsText" text="おススメ">
      <formula>NOT(ISERROR(SEARCH("おススメ",G8)))</formula>
    </cfRule>
  </conditionalFormatting>
  <conditionalFormatting sqref="G9">
    <cfRule type="containsText" dxfId="189" priority="188" operator="containsText" text="お勧め、オススメ">
      <formula>NOT(ISERROR(SEARCH("お勧め、オススメ",G9)))</formula>
    </cfRule>
    <cfRule type="containsText" dxfId="188" priority="189" operator="containsText" text="頂く">
      <formula>NOT(ISERROR(SEARCH("頂く",G9)))</formula>
    </cfRule>
    <cfRule type="containsText" dxfId="187" priority="190" operator="containsText" text="美味しい">
      <formula>NOT(ISERROR(SEARCH("美味しい",G9)))</formula>
    </cfRule>
  </conditionalFormatting>
  <conditionalFormatting sqref="G9">
    <cfRule type="containsText" dxfId="186" priority="159" operator="containsText" text="うま味">
      <formula>NOT(ISERROR(SEARCH("うま味",G9)))</formula>
    </cfRule>
    <cfRule type="containsText" dxfId="185" priority="160" operator="containsText" text="旨み">
      <formula>NOT(ISERROR(SEARCH("旨み",G9)))</formula>
    </cfRule>
    <cfRule type="containsText" dxfId="184" priority="161" operator="containsText" text="旨味">
      <formula>NOT(ISERROR(SEARCH("旨味",G9)))</formula>
    </cfRule>
    <cfRule type="containsText" dxfId="183" priority="162" operator="containsText" text="美味">
      <formula>NOT(ISERROR(SEARCH("美味",G9)))</formula>
    </cfRule>
    <cfRule type="containsText" dxfId="182" priority="163" operator="containsText" text="ML">
      <formula>NOT(ISERROR(SEARCH("ML",G9)))</formula>
    </cfRule>
    <cfRule type="containsText" dxfId="181" priority="164" operator="containsText" text="ml">
      <formula>NOT(ISERROR(SEARCH("ml",G9)))</formula>
    </cfRule>
    <cfRule type="containsText" dxfId="180" priority="165" operator="containsText" text="WEBサイト">
      <formula>NOT(ISERROR(SEARCH("WEBサイト",G9)))</formula>
    </cfRule>
    <cfRule type="containsText" dxfId="179" priority="166" operator="containsText" text="HP">
      <formula>NOT(ISERROR(SEARCH("HP",G9)))</formula>
    </cfRule>
    <cfRule type="containsText" dxfId="178" priority="167" operator="containsText" text="ホームページ">
      <formula>NOT(ISERROR(SEARCH("ホームページ",G9)))</formula>
    </cfRule>
    <cfRule type="containsText" dxfId="177" priority="168" operator="containsText" text="取扱">
      <formula>NOT(ISERROR(SEARCH("取扱",G9)))</formula>
    </cfRule>
    <cfRule type="containsText" dxfId="176" priority="169" operator="containsText" text="迄">
      <formula>NOT(ISERROR(SEARCH("迄",G9)))</formula>
    </cfRule>
    <cfRule type="containsText" dxfId="175" priority="170" operator="containsText" text="又">
      <formula>NOT(ISERROR(SEARCH("又",G9)))</formula>
    </cfRule>
    <cfRule type="containsText" dxfId="174" priority="171" operator="containsText" text="等">
      <formula>NOT(ISERROR(SEARCH("等",G9)))</formula>
    </cfRule>
    <cfRule type="containsText" dxfId="173" priority="172" operator="containsText" text="下さい">
      <formula>NOT(ISERROR(SEARCH("下さい",G9)))</formula>
    </cfRule>
    <cfRule type="containsText" dxfId="172" priority="173" operator="containsText" text="出来る">
      <formula>NOT(ISERROR(SEARCH("出来る",G9)))</formula>
    </cfRule>
    <cfRule type="containsText" dxfId="171" priority="174" operator="containsText" text="為">
      <formula>NOT(ISERROR(SEARCH("為",G9)))</formula>
    </cfRule>
    <cfRule type="containsText" dxfId="170" priority="175" operator="containsText" text="更に">
      <formula>NOT(ISERROR(SEARCH("更に",G9)))</formula>
    </cfRule>
    <cfRule type="containsText" dxfId="169" priority="176" operator="containsText" text="様々">
      <formula>NOT(ISERROR(SEARCH("様々",G9)))</formula>
    </cfRule>
    <cfRule type="containsText" dxfId="168" priority="177" operator="containsText" text="皆様">
      <formula>NOT(ISERROR(SEARCH("皆様",G9)))</formula>
    </cfRule>
    <cfRule type="containsText" dxfId="167" priority="178" operator="containsText" text="お客様">
      <formula>NOT(ISERROR(SEARCH("お客様",G9)))</formula>
    </cfRule>
    <cfRule type="containsText" dxfId="166" priority="179" operator="containsText" text="子供">
      <formula>NOT(ISERROR(SEARCH("子供",G9)))</formula>
    </cfRule>
    <cfRule type="containsText" dxfId="165" priority="180" operator="containsText" text="ケ月">
      <formula>NOT(ISERROR(SEARCH("ケ月",G9)))</formula>
    </cfRule>
    <cfRule type="containsText" dxfId="164" priority="181" operator="containsText" text="か月">
      <formula>NOT(ISERROR(SEARCH("か月",G9)))</formula>
    </cfRule>
    <cfRule type="containsText" dxfId="163" priority="182" operator="containsText" text="ヶ月">
      <formula>NOT(ISERROR(SEARCH("ヶ月",G9)))</formula>
    </cfRule>
    <cfRule type="containsText" dxfId="162" priority="183" operator="containsText" text="ヵ月">
      <formula>NOT(ISERROR(SEARCH("ヵ月",G9)))</formula>
    </cfRule>
    <cfRule type="containsText" dxfId="161" priority="184" operator="containsText" text="旨味">
      <formula>NOT(ISERROR(SEARCH("旨味",G9)))</formula>
    </cfRule>
    <cfRule type="containsText" dxfId="160" priority="185" operator="containsText" text="旨味">
      <formula>NOT(ISERROR(SEARCH("旨味",G9)))</formula>
    </cfRule>
    <cfRule type="containsText" dxfId="159" priority="186" operator="containsText" text="おススメ">
      <formula>NOT(ISERROR(SEARCH("おススメ",G9)))</formula>
    </cfRule>
    <cfRule type="containsText" dxfId="158" priority="187" operator="containsText" text="おススメ">
      <formula>NOT(ISERROR(SEARCH("おススメ",G9)))</formula>
    </cfRule>
  </conditionalFormatting>
  <conditionalFormatting sqref="G9">
    <cfRule type="containsText" dxfId="157" priority="128" operator="containsText" text="ｍｌ">
      <formula>NOT(ISERROR(SEARCH("ｍｌ",G9)))</formula>
    </cfRule>
    <cfRule type="containsText" dxfId="156" priority="158" operator="containsText" text="美味しく">
      <formula>NOT(ISERROR(SEARCH("美味しく",G9)))</formula>
    </cfRule>
  </conditionalFormatting>
  <conditionalFormatting sqref="G9">
    <cfRule type="containsText" dxfId="155" priority="129" operator="containsText" text="うま味">
      <formula>NOT(ISERROR(SEARCH("うま味",G9)))</formula>
    </cfRule>
    <cfRule type="containsText" dxfId="154" priority="130" operator="containsText" text="旨み">
      <formula>NOT(ISERROR(SEARCH("旨み",G9)))</formula>
    </cfRule>
    <cfRule type="containsText" dxfId="153" priority="131" operator="containsText" text="旨味">
      <formula>NOT(ISERROR(SEARCH("旨味",G9)))</formula>
    </cfRule>
    <cfRule type="containsText" dxfId="152" priority="132" operator="containsText" text="美味">
      <formula>NOT(ISERROR(SEARCH("美味",G9)))</formula>
    </cfRule>
    <cfRule type="containsText" dxfId="151" priority="133" operator="containsText" text="ML">
      <formula>NOT(ISERROR(SEARCH("ML",G9)))</formula>
    </cfRule>
    <cfRule type="containsText" dxfId="150" priority="134" operator="containsText" text="ml">
      <formula>NOT(ISERROR(SEARCH("ml",G9)))</formula>
    </cfRule>
    <cfRule type="containsText" dxfId="149" priority="135" operator="containsText" text="WEBサイト">
      <formula>NOT(ISERROR(SEARCH("WEBサイト",G9)))</formula>
    </cfRule>
    <cfRule type="containsText" dxfId="148" priority="136" operator="containsText" text="HP">
      <formula>NOT(ISERROR(SEARCH("HP",G9)))</formula>
    </cfRule>
    <cfRule type="containsText" dxfId="147" priority="137" operator="containsText" text="ホームページ">
      <formula>NOT(ISERROR(SEARCH("ホームページ",G9)))</formula>
    </cfRule>
    <cfRule type="containsText" dxfId="146" priority="138" operator="containsText" text="取扱">
      <formula>NOT(ISERROR(SEARCH("取扱",G9)))</formula>
    </cfRule>
    <cfRule type="containsText" dxfId="145" priority="139" operator="containsText" text="迄">
      <formula>NOT(ISERROR(SEARCH("迄",G9)))</formula>
    </cfRule>
    <cfRule type="containsText" dxfId="144" priority="140" operator="containsText" text="又">
      <formula>NOT(ISERROR(SEARCH("又",G9)))</formula>
    </cfRule>
    <cfRule type="containsText" dxfId="143" priority="141" operator="containsText" text="等">
      <formula>NOT(ISERROR(SEARCH("等",G9)))</formula>
    </cfRule>
    <cfRule type="containsText" dxfId="142" priority="142" operator="containsText" text="下さい">
      <formula>NOT(ISERROR(SEARCH("下さい",G9)))</formula>
    </cfRule>
    <cfRule type="containsText" dxfId="141" priority="143" operator="containsText" text="出来る">
      <formula>NOT(ISERROR(SEARCH("出来る",G9)))</formula>
    </cfRule>
    <cfRule type="containsText" dxfId="140" priority="144" operator="containsText" text="為">
      <formula>NOT(ISERROR(SEARCH("為",G9)))</formula>
    </cfRule>
    <cfRule type="containsText" dxfId="139" priority="145" operator="containsText" text="更に">
      <formula>NOT(ISERROR(SEARCH("更に",G9)))</formula>
    </cfRule>
    <cfRule type="containsText" dxfId="138" priority="146" operator="containsText" text="様々">
      <formula>NOT(ISERROR(SEARCH("様々",G9)))</formula>
    </cfRule>
    <cfRule type="containsText" dxfId="137" priority="147" operator="containsText" text="皆様">
      <formula>NOT(ISERROR(SEARCH("皆様",G9)))</formula>
    </cfRule>
    <cfRule type="containsText" dxfId="136" priority="148" operator="containsText" text="お客様">
      <formula>NOT(ISERROR(SEARCH("お客様",G9)))</formula>
    </cfRule>
    <cfRule type="containsText" dxfId="135" priority="149" operator="containsText" text="子供">
      <formula>NOT(ISERROR(SEARCH("子供",G9)))</formula>
    </cfRule>
    <cfRule type="containsText" dxfId="134" priority="150" operator="containsText" text="ケ月">
      <formula>NOT(ISERROR(SEARCH("ケ月",G9)))</formula>
    </cfRule>
    <cfRule type="containsText" dxfId="133" priority="151" operator="containsText" text="か月">
      <formula>NOT(ISERROR(SEARCH("か月",G9)))</formula>
    </cfRule>
    <cfRule type="containsText" dxfId="132" priority="152" operator="containsText" text="ヶ月">
      <formula>NOT(ISERROR(SEARCH("ヶ月",G9)))</formula>
    </cfRule>
    <cfRule type="containsText" dxfId="131" priority="153" operator="containsText" text="ヵ月">
      <formula>NOT(ISERROR(SEARCH("ヵ月",G9)))</formula>
    </cfRule>
    <cfRule type="containsText" dxfId="130" priority="154" operator="containsText" text="旨味">
      <formula>NOT(ISERROR(SEARCH("旨味",G9)))</formula>
    </cfRule>
    <cfRule type="containsText" dxfId="129" priority="155" operator="containsText" text="旨味">
      <formula>NOT(ISERROR(SEARCH("旨味",G9)))</formula>
    </cfRule>
    <cfRule type="containsText" dxfId="128" priority="156" operator="containsText" text="おススメ">
      <formula>NOT(ISERROR(SEARCH("おススメ",G9)))</formula>
    </cfRule>
    <cfRule type="containsText" dxfId="127" priority="157" operator="containsText" text="おススメ">
      <formula>NOT(ISERROR(SEARCH("おススメ",G9)))</formula>
    </cfRule>
  </conditionalFormatting>
  <conditionalFormatting sqref="G29">
    <cfRule type="containsText" dxfId="126" priority="125" operator="containsText" text="お勧め、オススメ">
      <formula>NOT(ISERROR(SEARCH("お勧め、オススメ",G29)))</formula>
    </cfRule>
    <cfRule type="containsText" dxfId="125" priority="126" operator="containsText" text="頂く">
      <formula>NOT(ISERROR(SEARCH("頂く",G29)))</formula>
    </cfRule>
    <cfRule type="containsText" dxfId="124" priority="127" operator="containsText" text="美味しい">
      <formula>NOT(ISERROR(SEARCH("美味しい",G29)))</formula>
    </cfRule>
  </conditionalFormatting>
  <conditionalFormatting sqref="G29">
    <cfRule type="containsText" dxfId="123" priority="96" operator="containsText" text="うま味">
      <formula>NOT(ISERROR(SEARCH("うま味",G29)))</formula>
    </cfRule>
    <cfRule type="containsText" dxfId="122" priority="97" operator="containsText" text="旨み">
      <formula>NOT(ISERROR(SEARCH("旨み",G29)))</formula>
    </cfRule>
    <cfRule type="containsText" dxfId="121" priority="98" operator="containsText" text="旨味">
      <formula>NOT(ISERROR(SEARCH("旨味",G29)))</formula>
    </cfRule>
    <cfRule type="containsText" dxfId="120" priority="99" operator="containsText" text="美味">
      <formula>NOT(ISERROR(SEARCH("美味",G29)))</formula>
    </cfRule>
    <cfRule type="containsText" dxfId="119" priority="100" operator="containsText" text="ML">
      <formula>NOT(ISERROR(SEARCH("ML",G29)))</formula>
    </cfRule>
    <cfRule type="containsText" dxfId="118" priority="101" operator="containsText" text="ml">
      <formula>NOT(ISERROR(SEARCH("ml",G29)))</formula>
    </cfRule>
    <cfRule type="containsText" dxfId="117" priority="102" operator="containsText" text="WEBサイト">
      <formula>NOT(ISERROR(SEARCH("WEBサイト",G29)))</formula>
    </cfRule>
    <cfRule type="containsText" dxfId="116" priority="103" operator="containsText" text="HP">
      <formula>NOT(ISERROR(SEARCH("HP",G29)))</formula>
    </cfRule>
    <cfRule type="containsText" dxfId="115" priority="104" operator="containsText" text="ホームページ">
      <formula>NOT(ISERROR(SEARCH("ホームページ",G29)))</formula>
    </cfRule>
    <cfRule type="containsText" dxfId="114" priority="105" operator="containsText" text="取扱">
      <formula>NOT(ISERROR(SEARCH("取扱",G29)))</formula>
    </cfRule>
    <cfRule type="containsText" dxfId="113" priority="106" operator="containsText" text="迄">
      <formula>NOT(ISERROR(SEARCH("迄",G29)))</formula>
    </cfRule>
    <cfRule type="containsText" dxfId="112" priority="107" operator="containsText" text="又">
      <formula>NOT(ISERROR(SEARCH("又",G29)))</formula>
    </cfRule>
    <cfRule type="containsText" dxfId="111" priority="108" operator="containsText" text="等">
      <formula>NOT(ISERROR(SEARCH("等",G29)))</formula>
    </cfRule>
    <cfRule type="containsText" dxfId="110" priority="109" operator="containsText" text="下さい">
      <formula>NOT(ISERROR(SEARCH("下さい",G29)))</formula>
    </cfRule>
    <cfRule type="containsText" dxfId="109" priority="110" operator="containsText" text="出来る">
      <formula>NOT(ISERROR(SEARCH("出来る",G29)))</formula>
    </cfRule>
    <cfRule type="containsText" dxfId="108" priority="111" operator="containsText" text="為">
      <formula>NOT(ISERROR(SEARCH("為",G29)))</formula>
    </cfRule>
    <cfRule type="containsText" dxfId="107" priority="112" operator="containsText" text="更に">
      <formula>NOT(ISERROR(SEARCH("更に",G29)))</formula>
    </cfRule>
    <cfRule type="containsText" dxfId="106" priority="113" operator="containsText" text="様々">
      <formula>NOT(ISERROR(SEARCH("様々",G29)))</formula>
    </cfRule>
    <cfRule type="containsText" dxfId="105" priority="114" operator="containsText" text="皆様">
      <formula>NOT(ISERROR(SEARCH("皆様",G29)))</formula>
    </cfRule>
    <cfRule type="containsText" dxfId="104" priority="115" operator="containsText" text="お客様">
      <formula>NOT(ISERROR(SEARCH("お客様",G29)))</formula>
    </cfRule>
    <cfRule type="containsText" dxfId="103" priority="116" operator="containsText" text="子供">
      <formula>NOT(ISERROR(SEARCH("子供",G29)))</formula>
    </cfRule>
    <cfRule type="containsText" dxfId="102" priority="117" operator="containsText" text="ケ月">
      <formula>NOT(ISERROR(SEARCH("ケ月",G29)))</formula>
    </cfRule>
    <cfRule type="containsText" dxfId="101" priority="118" operator="containsText" text="か月">
      <formula>NOT(ISERROR(SEARCH("か月",G29)))</formula>
    </cfRule>
    <cfRule type="containsText" dxfId="100" priority="119" operator="containsText" text="ヶ月">
      <formula>NOT(ISERROR(SEARCH("ヶ月",G29)))</formula>
    </cfRule>
    <cfRule type="containsText" dxfId="99" priority="120" operator="containsText" text="ヵ月">
      <formula>NOT(ISERROR(SEARCH("ヵ月",G29)))</formula>
    </cfRule>
    <cfRule type="containsText" dxfId="98" priority="121" operator="containsText" text="旨味">
      <formula>NOT(ISERROR(SEARCH("旨味",G29)))</formula>
    </cfRule>
    <cfRule type="containsText" dxfId="97" priority="122" operator="containsText" text="旨味">
      <formula>NOT(ISERROR(SEARCH("旨味",G29)))</formula>
    </cfRule>
    <cfRule type="containsText" dxfId="96" priority="123" operator="containsText" text="おススメ">
      <formula>NOT(ISERROR(SEARCH("おススメ",G29)))</formula>
    </cfRule>
    <cfRule type="containsText" dxfId="95" priority="124" operator="containsText" text="おススメ">
      <formula>NOT(ISERROR(SEARCH("おススメ",G29)))</formula>
    </cfRule>
  </conditionalFormatting>
  <conditionalFormatting sqref="G29">
    <cfRule type="containsText" dxfId="94" priority="65" operator="containsText" text="ｍｌ">
      <formula>NOT(ISERROR(SEARCH("ｍｌ",G29)))</formula>
    </cfRule>
    <cfRule type="containsText" dxfId="93" priority="95" operator="containsText" text="美味しく">
      <formula>NOT(ISERROR(SEARCH("美味しく",G29)))</formula>
    </cfRule>
  </conditionalFormatting>
  <conditionalFormatting sqref="G29">
    <cfRule type="containsText" dxfId="92" priority="66" operator="containsText" text="うま味">
      <formula>NOT(ISERROR(SEARCH("うま味",G29)))</formula>
    </cfRule>
    <cfRule type="containsText" dxfId="91" priority="67" operator="containsText" text="旨み">
      <formula>NOT(ISERROR(SEARCH("旨み",G29)))</formula>
    </cfRule>
    <cfRule type="containsText" dxfId="90" priority="68" operator="containsText" text="旨味">
      <formula>NOT(ISERROR(SEARCH("旨味",G29)))</formula>
    </cfRule>
    <cfRule type="containsText" dxfId="89" priority="69" operator="containsText" text="美味">
      <formula>NOT(ISERROR(SEARCH("美味",G29)))</formula>
    </cfRule>
    <cfRule type="containsText" dxfId="88" priority="70" operator="containsText" text="ML">
      <formula>NOT(ISERROR(SEARCH("ML",G29)))</formula>
    </cfRule>
    <cfRule type="containsText" dxfId="87" priority="71" operator="containsText" text="ml">
      <formula>NOT(ISERROR(SEARCH("ml",G29)))</formula>
    </cfRule>
    <cfRule type="containsText" dxfId="86" priority="72" operator="containsText" text="WEBサイト">
      <formula>NOT(ISERROR(SEARCH("WEBサイト",G29)))</formula>
    </cfRule>
    <cfRule type="containsText" dxfId="85" priority="73" operator="containsText" text="HP">
      <formula>NOT(ISERROR(SEARCH("HP",G29)))</formula>
    </cfRule>
    <cfRule type="containsText" dxfId="84" priority="74" operator="containsText" text="ホームページ">
      <formula>NOT(ISERROR(SEARCH("ホームページ",G29)))</formula>
    </cfRule>
    <cfRule type="containsText" dxfId="83" priority="75" operator="containsText" text="取扱">
      <formula>NOT(ISERROR(SEARCH("取扱",G29)))</formula>
    </cfRule>
    <cfRule type="containsText" dxfId="82" priority="76" operator="containsText" text="迄">
      <formula>NOT(ISERROR(SEARCH("迄",G29)))</formula>
    </cfRule>
    <cfRule type="containsText" dxfId="81" priority="77" operator="containsText" text="又">
      <formula>NOT(ISERROR(SEARCH("又",G29)))</formula>
    </cfRule>
    <cfRule type="containsText" dxfId="80" priority="78" operator="containsText" text="等">
      <formula>NOT(ISERROR(SEARCH("等",G29)))</formula>
    </cfRule>
    <cfRule type="containsText" dxfId="79" priority="79" operator="containsText" text="下さい">
      <formula>NOT(ISERROR(SEARCH("下さい",G29)))</formula>
    </cfRule>
    <cfRule type="containsText" dxfId="78" priority="80" operator="containsText" text="出来る">
      <formula>NOT(ISERROR(SEARCH("出来る",G29)))</formula>
    </cfRule>
    <cfRule type="containsText" dxfId="77" priority="81" operator="containsText" text="為">
      <formula>NOT(ISERROR(SEARCH("為",G29)))</formula>
    </cfRule>
    <cfRule type="containsText" dxfId="76" priority="82" operator="containsText" text="更に">
      <formula>NOT(ISERROR(SEARCH("更に",G29)))</formula>
    </cfRule>
    <cfRule type="containsText" dxfId="75" priority="83" operator="containsText" text="様々">
      <formula>NOT(ISERROR(SEARCH("様々",G29)))</formula>
    </cfRule>
    <cfRule type="containsText" dxfId="74" priority="84" operator="containsText" text="皆様">
      <formula>NOT(ISERROR(SEARCH("皆様",G29)))</formula>
    </cfRule>
    <cfRule type="containsText" dxfId="73" priority="85" operator="containsText" text="お客様">
      <formula>NOT(ISERROR(SEARCH("お客様",G29)))</formula>
    </cfRule>
    <cfRule type="containsText" dxfId="72" priority="86" operator="containsText" text="子供">
      <formula>NOT(ISERROR(SEARCH("子供",G29)))</formula>
    </cfRule>
    <cfRule type="containsText" dxfId="71" priority="87" operator="containsText" text="ケ月">
      <formula>NOT(ISERROR(SEARCH("ケ月",G29)))</formula>
    </cfRule>
    <cfRule type="containsText" dxfId="70" priority="88" operator="containsText" text="か月">
      <formula>NOT(ISERROR(SEARCH("か月",G29)))</formula>
    </cfRule>
    <cfRule type="containsText" dxfId="69" priority="89" operator="containsText" text="ヶ月">
      <formula>NOT(ISERROR(SEARCH("ヶ月",G29)))</formula>
    </cfRule>
    <cfRule type="containsText" dxfId="68" priority="90" operator="containsText" text="ヵ月">
      <formula>NOT(ISERROR(SEARCH("ヵ月",G29)))</formula>
    </cfRule>
    <cfRule type="containsText" dxfId="67" priority="91" operator="containsText" text="旨味">
      <formula>NOT(ISERROR(SEARCH("旨味",G29)))</formula>
    </cfRule>
    <cfRule type="containsText" dxfId="66" priority="92" operator="containsText" text="旨味">
      <formula>NOT(ISERROR(SEARCH("旨味",G29)))</formula>
    </cfRule>
    <cfRule type="containsText" dxfId="65" priority="93" operator="containsText" text="おススメ">
      <formula>NOT(ISERROR(SEARCH("おススメ",G29)))</formula>
    </cfRule>
    <cfRule type="containsText" dxfId="64" priority="94" operator="containsText" text="おススメ">
      <formula>NOT(ISERROR(SEARCH("おススメ",G29)))</formula>
    </cfRule>
  </conditionalFormatting>
  <conditionalFormatting sqref="G23">
    <cfRule type="containsText" dxfId="63" priority="62" operator="containsText" text="お勧め、オススメ">
      <formula>NOT(ISERROR(SEARCH("お勧め、オススメ",G23)))</formula>
    </cfRule>
    <cfRule type="containsText" dxfId="62" priority="63" operator="containsText" text="頂く">
      <formula>NOT(ISERROR(SEARCH("頂く",G23)))</formula>
    </cfRule>
    <cfRule type="containsText" dxfId="61" priority="64" operator="containsText" text="美味しい">
      <formula>NOT(ISERROR(SEARCH("美味しい",G23)))</formula>
    </cfRule>
  </conditionalFormatting>
  <conditionalFormatting sqref="G23">
    <cfRule type="containsText" dxfId="60" priority="33" operator="containsText" text="うま味">
      <formula>NOT(ISERROR(SEARCH("うま味",G23)))</formula>
    </cfRule>
    <cfRule type="containsText" dxfId="59" priority="34" operator="containsText" text="旨み">
      <formula>NOT(ISERROR(SEARCH("旨み",G23)))</formula>
    </cfRule>
    <cfRule type="containsText" dxfId="58" priority="35" operator="containsText" text="旨味">
      <formula>NOT(ISERROR(SEARCH("旨味",G23)))</formula>
    </cfRule>
    <cfRule type="containsText" dxfId="57" priority="36" operator="containsText" text="美味">
      <formula>NOT(ISERROR(SEARCH("美味",G23)))</formula>
    </cfRule>
    <cfRule type="containsText" dxfId="56" priority="37" operator="containsText" text="ML">
      <formula>NOT(ISERROR(SEARCH("ML",G23)))</formula>
    </cfRule>
    <cfRule type="containsText" dxfId="55" priority="38" operator="containsText" text="ml">
      <formula>NOT(ISERROR(SEARCH("ml",G23)))</formula>
    </cfRule>
    <cfRule type="containsText" dxfId="54" priority="39" operator="containsText" text="WEBサイト">
      <formula>NOT(ISERROR(SEARCH("WEBサイト",G23)))</formula>
    </cfRule>
    <cfRule type="containsText" dxfId="53" priority="40" operator="containsText" text="HP">
      <formula>NOT(ISERROR(SEARCH("HP",G23)))</formula>
    </cfRule>
    <cfRule type="containsText" dxfId="52" priority="41" operator="containsText" text="ホームページ">
      <formula>NOT(ISERROR(SEARCH("ホームページ",G23)))</formula>
    </cfRule>
    <cfRule type="containsText" dxfId="51" priority="42" operator="containsText" text="取扱">
      <formula>NOT(ISERROR(SEARCH("取扱",G23)))</formula>
    </cfRule>
    <cfRule type="containsText" dxfId="50" priority="43" operator="containsText" text="迄">
      <formula>NOT(ISERROR(SEARCH("迄",G23)))</formula>
    </cfRule>
    <cfRule type="containsText" dxfId="49" priority="44" operator="containsText" text="又">
      <formula>NOT(ISERROR(SEARCH("又",G23)))</formula>
    </cfRule>
    <cfRule type="containsText" dxfId="48" priority="45" operator="containsText" text="等">
      <formula>NOT(ISERROR(SEARCH("等",G23)))</formula>
    </cfRule>
    <cfRule type="containsText" dxfId="47" priority="46" operator="containsText" text="下さい">
      <formula>NOT(ISERROR(SEARCH("下さい",G23)))</formula>
    </cfRule>
    <cfRule type="containsText" dxfId="46" priority="47" operator="containsText" text="出来る">
      <formula>NOT(ISERROR(SEARCH("出来る",G23)))</formula>
    </cfRule>
    <cfRule type="containsText" dxfId="45" priority="48" operator="containsText" text="為">
      <formula>NOT(ISERROR(SEARCH("為",G23)))</formula>
    </cfRule>
    <cfRule type="containsText" dxfId="44" priority="49" operator="containsText" text="更に">
      <formula>NOT(ISERROR(SEARCH("更に",G23)))</formula>
    </cfRule>
    <cfRule type="containsText" dxfId="43" priority="50" operator="containsText" text="様々">
      <formula>NOT(ISERROR(SEARCH("様々",G23)))</formula>
    </cfRule>
    <cfRule type="containsText" dxfId="42" priority="51" operator="containsText" text="皆様">
      <formula>NOT(ISERROR(SEARCH("皆様",G23)))</formula>
    </cfRule>
    <cfRule type="containsText" dxfId="41" priority="52" operator="containsText" text="お客様">
      <formula>NOT(ISERROR(SEARCH("お客様",G23)))</formula>
    </cfRule>
    <cfRule type="containsText" dxfId="40" priority="53" operator="containsText" text="子供">
      <formula>NOT(ISERROR(SEARCH("子供",G23)))</formula>
    </cfRule>
    <cfRule type="containsText" dxfId="39" priority="54" operator="containsText" text="ケ月">
      <formula>NOT(ISERROR(SEARCH("ケ月",G23)))</formula>
    </cfRule>
    <cfRule type="containsText" dxfId="38" priority="55" operator="containsText" text="か月">
      <formula>NOT(ISERROR(SEARCH("か月",G23)))</formula>
    </cfRule>
    <cfRule type="containsText" dxfId="37" priority="56" operator="containsText" text="ヶ月">
      <formula>NOT(ISERROR(SEARCH("ヶ月",G23)))</formula>
    </cfRule>
    <cfRule type="containsText" dxfId="36" priority="57" operator="containsText" text="ヵ月">
      <formula>NOT(ISERROR(SEARCH("ヵ月",G23)))</formula>
    </cfRule>
    <cfRule type="containsText" dxfId="35" priority="58" operator="containsText" text="旨味">
      <formula>NOT(ISERROR(SEARCH("旨味",G23)))</formula>
    </cfRule>
    <cfRule type="containsText" dxfId="34" priority="59" operator="containsText" text="旨味">
      <formula>NOT(ISERROR(SEARCH("旨味",G23)))</formula>
    </cfRule>
    <cfRule type="containsText" dxfId="33" priority="60" operator="containsText" text="おススメ">
      <formula>NOT(ISERROR(SEARCH("おススメ",G23)))</formula>
    </cfRule>
    <cfRule type="containsText" dxfId="32" priority="61" operator="containsText" text="おススメ">
      <formula>NOT(ISERROR(SEARCH("おススメ",G23)))</formula>
    </cfRule>
  </conditionalFormatting>
  <conditionalFormatting sqref="G23">
    <cfRule type="containsText" dxfId="31" priority="2" operator="containsText" text="ｍｌ">
      <formula>NOT(ISERROR(SEARCH("ｍｌ",G23)))</formula>
    </cfRule>
    <cfRule type="containsText" dxfId="30" priority="32" operator="containsText" text="美味しく">
      <formula>NOT(ISERROR(SEARCH("美味しく",G23)))</formula>
    </cfRule>
  </conditionalFormatting>
  <conditionalFormatting sqref="G23">
    <cfRule type="containsText" dxfId="29" priority="3" operator="containsText" text="うま味">
      <formula>NOT(ISERROR(SEARCH("うま味",G23)))</formula>
    </cfRule>
    <cfRule type="containsText" dxfId="28" priority="4" operator="containsText" text="旨み">
      <formula>NOT(ISERROR(SEARCH("旨み",G23)))</formula>
    </cfRule>
    <cfRule type="containsText" dxfId="27" priority="5" operator="containsText" text="旨味">
      <formula>NOT(ISERROR(SEARCH("旨味",G23)))</formula>
    </cfRule>
    <cfRule type="containsText" dxfId="26" priority="6" operator="containsText" text="美味">
      <formula>NOT(ISERROR(SEARCH("美味",G23)))</formula>
    </cfRule>
    <cfRule type="containsText" dxfId="25" priority="7" operator="containsText" text="ML">
      <formula>NOT(ISERROR(SEARCH("ML",G23)))</formula>
    </cfRule>
    <cfRule type="containsText" dxfId="24" priority="8" operator="containsText" text="ml">
      <formula>NOT(ISERROR(SEARCH("ml",G23)))</formula>
    </cfRule>
    <cfRule type="containsText" dxfId="23" priority="9" operator="containsText" text="WEBサイト">
      <formula>NOT(ISERROR(SEARCH("WEBサイト",G23)))</formula>
    </cfRule>
    <cfRule type="containsText" dxfId="22" priority="10" operator="containsText" text="HP">
      <formula>NOT(ISERROR(SEARCH("HP",G23)))</formula>
    </cfRule>
    <cfRule type="containsText" dxfId="21" priority="11" operator="containsText" text="ホームページ">
      <formula>NOT(ISERROR(SEARCH("ホームページ",G23)))</formula>
    </cfRule>
    <cfRule type="containsText" dxfId="20" priority="12" operator="containsText" text="取扱">
      <formula>NOT(ISERROR(SEARCH("取扱",G23)))</formula>
    </cfRule>
    <cfRule type="containsText" dxfId="19" priority="13" operator="containsText" text="迄">
      <formula>NOT(ISERROR(SEARCH("迄",G23)))</formula>
    </cfRule>
    <cfRule type="containsText" dxfId="18" priority="14" operator="containsText" text="又">
      <formula>NOT(ISERROR(SEARCH("又",G23)))</formula>
    </cfRule>
    <cfRule type="containsText" dxfId="17" priority="15" operator="containsText" text="等">
      <formula>NOT(ISERROR(SEARCH("等",G23)))</formula>
    </cfRule>
    <cfRule type="containsText" dxfId="16" priority="16" operator="containsText" text="下さい">
      <formula>NOT(ISERROR(SEARCH("下さい",G23)))</formula>
    </cfRule>
    <cfRule type="containsText" dxfId="15" priority="17" operator="containsText" text="出来る">
      <formula>NOT(ISERROR(SEARCH("出来る",G23)))</formula>
    </cfRule>
    <cfRule type="containsText" dxfId="14" priority="18" operator="containsText" text="為">
      <formula>NOT(ISERROR(SEARCH("為",G23)))</formula>
    </cfRule>
    <cfRule type="containsText" dxfId="13" priority="19" operator="containsText" text="更に">
      <formula>NOT(ISERROR(SEARCH("更に",G23)))</formula>
    </cfRule>
    <cfRule type="containsText" dxfId="12" priority="20" operator="containsText" text="様々">
      <formula>NOT(ISERROR(SEARCH("様々",G23)))</formula>
    </cfRule>
    <cfRule type="containsText" dxfId="11" priority="21" operator="containsText" text="皆様">
      <formula>NOT(ISERROR(SEARCH("皆様",G23)))</formula>
    </cfRule>
    <cfRule type="containsText" dxfId="10" priority="22" operator="containsText" text="お客様">
      <formula>NOT(ISERROR(SEARCH("お客様",G23)))</formula>
    </cfRule>
    <cfRule type="containsText" dxfId="9" priority="23" operator="containsText" text="子供">
      <formula>NOT(ISERROR(SEARCH("子供",G23)))</formula>
    </cfRule>
    <cfRule type="containsText" dxfId="8" priority="24" operator="containsText" text="ケ月">
      <formula>NOT(ISERROR(SEARCH("ケ月",G23)))</formula>
    </cfRule>
    <cfRule type="containsText" dxfId="7" priority="25" operator="containsText" text="か月">
      <formula>NOT(ISERROR(SEARCH("か月",G23)))</formula>
    </cfRule>
    <cfRule type="containsText" dxfId="6" priority="26" operator="containsText" text="ヶ月">
      <formula>NOT(ISERROR(SEARCH("ヶ月",G23)))</formula>
    </cfRule>
    <cfRule type="containsText" dxfId="5" priority="27" operator="containsText" text="ヵ月">
      <formula>NOT(ISERROR(SEARCH("ヵ月",G23)))</formula>
    </cfRule>
    <cfRule type="containsText" dxfId="4" priority="28" operator="containsText" text="旨味">
      <formula>NOT(ISERROR(SEARCH("旨味",G23)))</formula>
    </cfRule>
    <cfRule type="containsText" dxfId="3" priority="29" operator="containsText" text="旨味">
      <formula>NOT(ISERROR(SEARCH("旨味",G23)))</formula>
    </cfRule>
    <cfRule type="containsText" dxfId="2" priority="30" operator="containsText" text="おススメ">
      <formula>NOT(ISERROR(SEARCH("おススメ",G23)))</formula>
    </cfRule>
    <cfRule type="containsText" dxfId="1" priority="31" operator="containsText" text="おススメ">
      <formula>NOT(ISERROR(SEARCH("おススメ",G23)))</formula>
    </cfRule>
  </conditionalFormatting>
  <conditionalFormatting sqref="F36">
    <cfRule type="containsBlanks" dxfId="0" priority="1">
      <formula>LEN(TRIM(F36))=0</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白波瀬　正彦</cp:lastModifiedBy>
  <cp:lastPrinted>2023-04-20T01:13:47Z</cp:lastPrinted>
  <dcterms:modified xsi:type="dcterms:W3CDTF">2023-04-20T01:13:52Z</dcterms:modified>
</cp:coreProperties>
</file>