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U:\財政課員\財政担当\決算統計\□地方公営企業決算統計関係\★令和２年度（R1決統）\R30114 公営企業に係る「経営比較分析表」（令和元年度決算）の分析等について\03 回答\"/>
    </mc:Choice>
  </mc:AlternateContent>
  <xr:revisionPtr revIDLastSave="0" documentId="13_ncr:1_{6B61A6B2-6191-4C9E-86B7-8F306BEACD56}" xr6:coauthVersionLast="44" xr6:coauthVersionMax="45" xr10:uidLastSave="{00000000-0000-0000-0000-000000000000}"/>
  <workbookProtection workbookAlgorithmName="SHA-512" workbookHashValue="/EhELsAuFfRpGqfgqMOEDbJsvsQHBe6frXM3wClyKaA8ToZe60IvA5TaLtNRBgNio3xEN+9pmCQP1wwhAQo5fA==" workbookSaltValue="rAe1e347hd7ygISIRHjcX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<sst xmlns="http://schemas.openxmlformats.org/spreadsheetml/2006/main" count="325" uniqueCount="116">
  <si>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</si>
  <si>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</si>
  <si>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</si>
  <si>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</si>
  <si>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</si>
  <si>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</si>
  <si>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</si>
  <si>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</si>
  <si>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</si>
  <si>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</si>
  <si>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</si>
  <si>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</si>
  <si>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</si>
  <si>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</si>
  <si>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</si>
  <si>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</si>
  <si>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</si>
  <si>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</si>
  <si>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</si>
  <si>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</si>
  <si>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</si>
  <si>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</si>
  <si>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</si>
  <si>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</si>
  <si>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</si>
  <si>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</si>
  <si>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</si>
  <si>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</si>
  <si>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</si>
  <si>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</si>
  <si>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</si>
  <si>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</si>
  <si>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</si>
  <si>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</si>
  <si>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</si>
  <si>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</si>
  <si>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</si>
  <si>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</si>
  <si>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</si>
  <si>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</si>
  <si>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</si>
  <si>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</si>
  <si>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</si>
  <si>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</si>
  <si>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</si>
  <si>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</si>
  <si>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</si>
  <si>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</si>
  <si>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</si>
  <si>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</si>
  <si>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</si>
  <si>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</si>
  <si>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</si>
  <si>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</si>
  <si>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</si>
  <si>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</si>
  <si>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</si>
  <si>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</si>
  <si>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</si>
  <si>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</si>
  <si>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</si>
  <si>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</si>
  <si>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</si>
  <si>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</si>
  <si>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</si>
  <si>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</si>
  <si>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</si>
  <si>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</si>
  <si>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</si>
  <si>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</si>
  <si>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</si>
  <si>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</si>
  <si>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</si>
  <si>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</si>
  <si>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</si>
  <si>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</si>
  <si>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</si>
  <si>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</si>
  <si>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</si>
  <si>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</si>
  <si>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</si>
  <si>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</si>
  <si>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</si>
  <si>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</si>
  <si>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</si>
  <si>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</si>
  <si>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</si>
  <si>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</si>
  <si>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</si>
  <si>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</si>
  <si>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</si>
  <si>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</si>
  <si>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</si>
  <si>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</si>
  <si>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</si>
  <si>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</si>
  <si>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</si>
  <si>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</si>
  <si>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</si>
  <si>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</si>
  <si>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</si>
  <si>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</si>
  <si>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</si>
  <si>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</si>
  <si>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</si>
  <si>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</si>
  <si>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</si>
  <si>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</si>
  <si>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</si>
  <si>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</si>
  <si>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</si>
  <si>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</si>
  <si>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</si>
  <si>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は類似団体と比較すると同水準ですが、⑤経費回収率は類似団体と比較すると低い水準です。要因は収益に占める一般会計繰入金の割合が高いためであり、使用料収益の確保及び汚水処理費の削減が必要と考えます。
②累積欠損金比率は、類似団体と比較して低い水準となっていますが、累積欠損金が生じています。また、③流動比率も100％を下回っており、経営改善を図る必要があります。
④企業債残高対事業規模比率は類似団体と比較して大きく上回っています。料金水準及び企業債のあり方について検討が必要です。
⑥汚水処理原価は、類似団体と比較して高い水準です。投資の適正化、維持管理費の削減が必要です。
⑦施設利用率、⑧水洗化率は100％であり、大きな課題はありません。</t>
    <rPh sb="1" eb="3">
      <t>ケイジョウ</t>
    </rPh>
    <rPh sb="3" eb="5">
      <t>シュウシ</t>
    </rPh>
    <rPh sb="5" eb="7">
      <t>ヒリツ</t>
    </rPh>
    <rPh sb="8" eb="10">
      <t>ルイジ</t>
    </rPh>
    <rPh sb="10" eb="12">
      <t>ダンタイ</t>
    </rPh>
    <rPh sb="13" eb="15">
      <t>ヒカク</t>
    </rPh>
    <rPh sb="18" eb="21">
      <t>ドウスイジュン</t>
    </rPh>
    <rPh sb="26" eb="28">
      <t>ケイヒ</t>
    </rPh>
    <rPh sb="28" eb="30">
      <t>カイシュウ</t>
    </rPh>
    <rPh sb="30" eb="31">
      <t>リツ</t>
    </rPh>
    <rPh sb="32" eb="34">
      <t>ルイジ</t>
    </rPh>
    <rPh sb="34" eb="36">
      <t>ダンタイ</t>
    </rPh>
    <rPh sb="37" eb="39">
      <t>ヒカク</t>
    </rPh>
    <rPh sb="42" eb="43">
      <t>ヒク</t>
    </rPh>
    <rPh sb="44" eb="46">
      <t>スイジュン</t>
    </rPh>
    <rPh sb="49" eb="51">
      <t>ヨウイン</t>
    </rPh>
    <rPh sb="52" eb="54">
      <t>シュウエキ</t>
    </rPh>
    <rPh sb="55" eb="56">
      <t>シ</t>
    </rPh>
    <rPh sb="58" eb="60">
      <t>イッパン</t>
    </rPh>
    <rPh sb="60" eb="62">
      <t>カイケイ</t>
    </rPh>
    <rPh sb="62" eb="64">
      <t>クリイレ</t>
    </rPh>
    <rPh sb="64" eb="65">
      <t>キン</t>
    </rPh>
    <rPh sb="66" eb="68">
      <t>ワリアイ</t>
    </rPh>
    <rPh sb="69" eb="70">
      <t>タカ</t>
    </rPh>
    <rPh sb="77" eb="80">
      <t>シヨウリョウ</t>
    </rPh>
    <rPh sb="80" eb="82">
      <t>シュウエキ</t>
    </rPh>
    <rPh sb="83" eb="85">
      <t>カクホ</t>
    </rPh>
    <rPh sb="85" eb="86">
      <t>オヨ</t>
    </rPh>
    <rPh sb="87" eb="89">
      <t>オスイ</t>
    </rPh>
    <rPh sb="89" eb="91">
      <t>ショリ</t>
    </rPh>
    <rPh sb="91" eb="92">
      <t>ヒ</t>
    </rPh>
    <rPh sb="93" eb="95">
      <t>サクゲン</t>
    </rPh>
    <rPh sb="96" eb="98">
      <t>ヒツヨウ</t>
    </rPh>
    <rPh sb="99" eb="100">
      <t>カンガ</t>
    </rPh>
    <rPh sb="106" eb="108">
      <t>ルイセキ</t>
    </rPh>
    <rPh sb="108" eb="110">
      <t>ケッソン</t>
    </rPh>
    <rPh sb="110" eb="111">
      <t>キン</t>
    </rPh>
    <rPh sb="111" eb="113">
      <t>ヒリツ</t>
    </rPh>
    <rPh sb="115" eb="117">
      <t>ルイジ</t>
    </rPh>
    <rPh sb="117" eb="119">
      <t>ダンタイ</t>
    </rPh>
    <rPh sb="120" eb="122">
      <t>ヒカク</t>
    </rPh>
    <rPh sb="124" eb="125">
      <t>ヒク</t>
    </rPh>
    <rPh sb="126" eb="128">
      <t>スイジュン</t>
    </rPh>
    <rPh sb="137" eb="139">
      <t>ルイセキ</t>
    </rPh>
    <rPh sb="139" eb="141">
      <t>ケッソン</t>
    </rPh>
    <rPh sb="141" eb="142">
      <t>キン</t>
    </rPh>
    <rPh sb="143" eb="144">
      <t>ショウ</t>
    </rPh>
    <rPh sb="154" eb="156">
      <t>リュウドウ</t>
    </rPh>
    <rPh sb="156" eb="158">
      <t>ヒリツ</t>
    </rPh>
    <rPh sb="164" eb="166">
      <t>シタマワ</t>
    </rPh>
    <rPh sb="188" eb="190">
      <t>キギョウ</t>
    </rPh>
    <rPh sb="190" eb="191">
      <t>サイ</t>
    </rPh>
    <rPh sb="191" eb="193">
      <t>ザンダカ</t>
    </rPh>
    <rPh sb="193" eb="194">
      <t>タイ</t>
    </rPh>
    <rPh sb="194" eb="196">
      <t>ジギョウ</t>
    </rPh>
    <rPh sb="196" eb="198">
      <t>キボ</t>
    </rPh>
    <rPh sb="198" eb="200">
      <t>ヒリツ</t>
    </rPh>
    <rPh sb="201" eb="203">
      <t>ルイジ</t>
    </rPh>
    <rPh sb="203" eb="205">
      <t>ダンタイ</t>
    </rPh>
    <rPh sb="206" eb="208">
      <t>ヒカク</t>
    </rPh>
    <rPh sb="210" eb="211">
      <t>オオ</t>
    </rPh>
    <rPh sb="213" eb="215">
      <t>ウワマワ</t>
    </rPh>
    <rPh sb="221" eb="223">
      <t>リョウキン</t>
    </rPh>
    <rPh sb="223" eb="225">
      <t>スイジュン</t>
    </rPh>
    <rPh sb="225" eb="226">
      <t>オヨ</t>
    </rPh>
    <rPh sb="227" eb="229">
      <t>キギョウ</t>
    </rPh>
    <rPh sb="229" eb="230">
      <t>サイ</t>
    </rPh>
    <rPh sb="233" eb="234">
      <t>カタ</t>
    </rPh>
    <rPh sb="238" eb="240">
      <t>ケントウ</t>
    </rPh>
    <rPh sb="241" eb="243">
      <t>ヒツヨウ</t>
    </rPh>
    <rPh sb="272" eb="274">
      <t>トウシ</t>
    </rPh>
    <rPh sb="275" eb="278">
      <t>テキセイカ</t>
    </rPh>
    <rPh sb="295" eb="297">
      <t>シセツ</t>
    </rPh>
    <rPh sb="297" eb="299">
      <t>リヨウ</t>
    </rPh>
    <rPh sb="299" eb="300">
      <t>リツ</t>
    </rPh>
    <rPh sb="302" eb="305">
      <t>スイセンカ</t>
    </rPh>
    <rPh sb="305" eb="306">
      <t>リツ</t>
    </rPh>
    <rPh sb="315" eb="316">
      <t>オオ</t>
    </rPh>
    <rPh sb="318" eb="320">
      <t>カダイ</t>
    </rPh>
    <phoneticPr fontId="4"/>
  </si>
  <si>
    <t>①有形固定資産減価償却率は、類似団体と比較して低い水準ですが、平成31年4月1日に法適化した影響があり、単純比較が難しい状況です。
機械装置・浄化槽本体の老朽化による修繕が多く、今後も増加が見込まれるため、更新を含めた老朽化対策を検討する必要があります。</t>
    <rPh sb="66" eb="68">
      <t>キカイ</t>
    </rPh>
    <rPh sb="68" eb="70">
      <t>ソウチ</t>
    </rPh>
    <rPh sb="71" eb="74">
      <t>ジョウカソウ</t>
    </rPh>
    <rPh sb="74" eb="76">
      <t>ホンタイ</t>
    </rPh>
    <rPh sb="77" eb="80">
      <t>ロウキュウカ</t>
    </rPh>
    <rPh sb="83" eb="85">
      <t>シュウゼン</t>
    </rPh>
    <rPh sb="86" eb="87">
      <t>オオ</t>
    </rPh>
    <rPh sb="89" eb="91">
      <t>コンゴ</t>
    </rPh>
    <rPh sb="92" eb="94">
      <t>ゾウカ</t>
    </rPh>
    <rPh sb="95" eb="97">
      <t>ミコ</t>
    </rPh>
    <rPh sb="103" eb="105">
      <t>コウシン</t>
    </rPh>
    <rPh sb="106" eb="107">
      <t>フク</t>
    </rPh>
    <rPh sb="109" eb="112">
      <t>ロウキュウカ</t>
    </rPh>
    <rPh sb="112" eb="114">
      <t>タイサク</t>
    </rPh>
    <rPh sb="115" eb="117">
      <t>ケントウ</t>
    </rPh>
    <rPh sb="119" eb="121">
      <t>ヒツヨウ</t>
    </rPh>
    <phoneticPr fontId="4"/>
  </si>
  <si>
    <t>本市の特定地域生活排水処理事業の経営は厳しい状態であると認識しています。経費回収率が類似団体平均値の約半分と極めて低水準であり、一般会計繰入金に依存した経営となっています。要因は、汚水処理原価に対して、それに見合う適正な使用料収益が確保できていないためと分析しています。今後は、汚水処理原価を減少させるため、徹底した維持管理費の削減、適切な投資・改修計画を行うことが最重要課題です。その上で、適正な使用料収益を確保するため、料金改定等の検討を進めていき、経営改善を図りたいと考えています。</t>
    <rPh sb="0" eb="2">
      <t>ホンシ</t>
    </rPh>
    <rPh sb="3" eb="5">
      <t>トクテイ</t>
    </rPh>
    <rPh sb="5" eb="7">
      <t>チイキ</t>
    </rPh>
    <rPh sb="7" eb="9">
      <t>セイカツ</t>
    </rPh>
    <rPh sb="9" eb="11">
      <t>ハイスイ</t>
    </rPh>
    <rPh sb="11" eb="13">
      <t>ショリ</t>
    </rPh>
    <rPh sb="13" eb="15">
      <t>ジギョウ</t>
    </rPh>
    <rPh sb="16" eb="18">
      <t>ケイエイ</t>
    </rPh>
    <rPh sb="19" eb="20">
      <t>キビ</t>
    </rPh>
    <rPh sb="22" eb="24">
      <t>ジョウタイ</t>
    </rPh>
    <rPh sb="28" eb="30">
      <t>ニンシキ</t>
    </rPh>
    <rPh sb="36" eb="38">
      <t>ケイヒ</t>
    </rPh>
    <rPh sb="38" eb="40">
      <t>カイシュウ</t>
    </rPh>
    <rPh sb="40" eb="41">
      <t>リツ</t>
    </rPh>
    <rPh sb="42" eb="44">
      <t>ルイジ</t>
    </rPh>
    <rPh sb="44" eb="46">
      <t>ダンタイ</t>
    </rPh>
    <rPh sb="46" eb="49">
      <t>ヘイキンチ</t>
    </rPh>
    <rPh sb="50" eb="53">
      <t>ヤクハンブン</t>
    </rPh>
    <rPh sb="54" eb="55">
      <t>キワ</t>
    </rPh>
    <rPh sb="57" eb="60">
      <t>テイスイジュン</t>
    </rPh>
    <rPh sb="64" eb="66">
      <t>イッパン</t>
    </rPh>
    <rPh sb="66" eb="68">
      <t>カイケイ</t>
    </rPh>
    <rPh sb="68" eb="70">
      <t>クリイレ</t>
    </rPh>
    <rPh sb="70" eb="71">
      <t>キン</t>
    </rPh>
    <rPh sb="72" eb="74">
      <t>イゾン</t>
    </rPh>
    <rPh sb="76" eb="78">
      <t>ケイエイ</t>
    </rPh>
    <rPh sb="86" eb="88">
      <t>ヨウイン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</si>
</sst>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4C-4B1B-B342-89D5F4D3010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44C-4B1B-B342-89D5F4D3010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712A-4844-A6F9-D90526D8A2D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59.64</c:v>
                </c:pt>
              </c:numCache>
            </c:numRef>
          </c:val>
          <c:smooth val="0"/>
          <c:extLst>
            <c:ext xmlns:c16="http://schemas.microsoft.com/office/drawing/2014/chart" uri="{C3380CC4-5D6E-409C-BE32-E72D297353CC}">
              <c16:uniqueId val="{00000001-712A-4844-A6F9-D90526D8A2D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2511-4B5A-8A15-BC00187CE05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90.63</c:v>
                </c:pt>
              </c:numCache>
            </c:numRef>
          </c:val>
          <c:smooth val="0"/>
          <c:extLst>
            <c:ext xmlns:c16="http://schemas.microsoft.com/office/drawing/2014/chart" uri="{C3380CC4-5D6E-409C-BE32-E72D297353CC}">
              <c16:uniqueId val="{00000001-2511-4B5A-8A15-BC00187CE05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95.65</c:v>
                </c:pt>
              </c:numCache>
            </c:numRef>
          </c:val>
          <c:extLst>
            <c:ext xmlns:c16="http://schemas.microsoft.com/office/drawing/2014/chart" uri="{C3380CC4-5D6E-409C-BE32-E72D297353CC}">
              <c16:uniqueId val="{00000000-D011-4A25-8937-01B47264EEA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96.05</c:v>
                </c:pt>
              </c:numCache>
            </c:numRef>
          </c:val>
          <c:smooth val="0"/>
          <c:extLst>
            <c:ext xmlns:c16="http://schemas.microsoft.com/office/drawing/2014/chart" uri="{C3380CC4-5D6E-409C-BE32-E72D297353CC}">
              <c16:uniqueId val="{00000001-D011-4A25-8937-01B47264EEA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4.88</c:v>
                </c:pt>
              </c:numCache>
            </c:numRef>
          </c:val>
          <c:extLst>
            <c:ext xmlns:c16="http://schemas.microsoft.com/office/drawing/2014/chart" uri="{C3380CC4-5D6E-409C-BE32-E72D297353CC}">
              <c16:uniqueId val="{00000000-8674-416B-88C4-C0F7005150C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23.76</c:v>
                </c:pt>
              </c:numCache>
            </c:numRef>
          </c:val>
          <c:smooth val="0"/>
          <c:extLst>
            <c:ext xmlns:c16="http://schemas.microsoft.com/office/drawing/2014/chart" uri="{C3380CC4-5D6E-409C-BE32-E72D297353CC}">
              <c16:uniqueId val="{00000001-8674-416B-88C4-C0F7005150C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B7-47D6-854C-04EF8658A32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1B7-47D6-854C-04EF8658A32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32.659999999999997</c:v>
                </c:pt>
              </c:numCache>
            </c:numRef>
          </c:val>
          <c:extLst>
            <c:ext xmlns:c16="http://schemas.microsoft.com/office/drawing/2014/chart" uri="{C3380CC4-5D6E-409C-BE32-E72D297353CC}">
              <c16:uniqueId val="{00000000-5F76-4CF7-A0A8-3B47403BC5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123.82</c:v>
                </c:pt>
              </c:numCache>
            </c:numRef>
          </c:val>
          <c:smooth val="0"/>
          <c:extLst>
            <c:ext xmlns:c16="http://schemas.microsoft.com/office/drawing/2014/chart" uri="{C3380CC4-5D6E-409C-BE32-E72D297353CC}">
              <c16:uniqueId val="{00000001-5F76-4CF7-A0A8-3B47403BC5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79.900000000000006</c:v>
                </c:pt>
              </c:numCache>
            </c:numRef>
          </c:val>
          <c:extLst>
            <c:ext xmlns:c16="http://schemas.microsoft.com/office/drawing/2014/chart" uri="{C3380CC4-5D6E-409C-BE32-E72D297353CC}">
              <c16:uniqueId val="{00000000-CDBA-425E-8522-23E70A09A47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89.72</c:v>
                </c:pt>
              </c:numCache>
            </c:numRef>
          </c:val>
          <c:smooth val="0"/>
          <c:extLst>
            <c:ext xmlns:c16="http://schemas.microsoft.com/office/drawing/2014/chart" uri="{C3380CC4-5D6E-409C-BE32-E72D297353CC}">
              <c16:uniqueId val="{00000001-CDBA-425E-8522-23E70A09A47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705.96</c:v>
                </c:pt>
              </c:numCache>
            </c:numRef>
          </c:val>
          <c:extLst>
            <c:ext xmlns:c16="http://schemas.microsoft.com/office/drawing/2014/chart" uri="{C3380CC4-5D6E-409C-BE32-E72D297353CC}">
              <c16:uniqueId val="{00000000-1F48-465A-ACC5-C90088C84CB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270.57</c:v>
                </c:pt>
              </c:numCache>
            </c:numRef>
          </c:val>
          <c:smooth val="0"/>
          <c:extLst>
            <c:ext xmlns:c16="http://schemas.microsoft.com/office/drawing/2014/chart" uri="{C3380CC4-5D6E-409C-BE32-E72D297353CC}">
              <c16:uniqueId val="{00000001-1F48-465A-ACC5-C90088C84CB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29.35</c:v>
                </c:pt>
              </c:numCache>
            </c:numRef>
          </c:val>
          <c:extLst>
            <c:ext xmlns:c16="http://schemas.microsoft.com/office/drawing/2014/chart" uri="{C3380CC4-5D6E-409C-BE32-E72D297353CC}">
              <c16:uniqueId val="{00000000-82F5-48FF-96C2-C3A51F33293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62.5</c:v>
                </c:pt>
              </c:numCache>
            </c:numRef>
          </c:val>
          <c:smooth val="0"/>
          <c:extLst>
            <c:ext xmlns:c16="http://schemas.microsoft.com/office/drawing/2014/chart" uri="{C3380CC4-5D6E-409C-BE32-E72D297353CC}">
              <c16:uniqueId val="{00000001-82F5-48FF-96C2-C3A51F33293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425.71</c:v>
                </c:pt>
              </c:numCache>
            </c:numRef>
          </c:val>
          <c:extLst>
            <c:ext xmlns:c16="http://schemas.microsoft.com/office/drawing/2014/chart" uri="{C3380CC4-5D6E-409C-BE32-E72D297353CC}">
              <c16:uniqueId val="{00000000-A290-4324-A191-592F7965DFE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269.33</c:v>
                </c:pt>
              </c:numCache>
            </c:numRef>
          </c:val>
          <c:smooth val="0"/>
          <c:extLst>
            <c:ext xmlns:c16="http://schemas.microsoft.com/office/drawing/2014/chart" uri="{C3380CC4-5D6E-409C-BE32-E72D297353CC}">
              <c16:uniqueId val="{00000001-A290-4324-A191-592F7965DFE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D5" sqref="D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綾部市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33212</v>
      </c>
      <c r="AM8" s="51"/>
      <c r="AN8" s="51"/>
      <c r="AO8" s="51"/>
      <c r="AP8" s="51"/>
      <c r="AQ8" s="51"/>
      <c r="AR8" s="51"/>
      <c r="AS8" s="51"/>
      <c r="AT8" s="46">
        <f>データ!T6</f>
        <v>347.1</v>
      </c>
      <c r="AU8" s="46"/>
      <c r="AV8" s="46"/>
      <c r="AW8" s="46"/>
      <c r="AX8" s="46"/>
      <c r="AY8" s="46"/>
      <c r="AZ8" s="46"/>
      <c r="BA8" s="46"/>
      <c r="BB8" s="46">
        <f>データ!U6</f>
        <v>95.68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73.44</v>
      </c>
      <c r="J10" s="46"/>
      <c r="K10" s="46"/>
      <c r="L10" s="46"/>
      <c r="M10" s="46"/>
      <c r="N10" s="46"/>
      <c r="O10" s="46"/>
      <c r="P10" s="46">
        <f>データ!P6</f>
        <v>10.25</v>
      </c>
      <c r="Q10" s="46"/>
      <c r="R10" s="46"/>
      <c r="S10" s="46"/>
      <c r="T10" s="46"/>
      <c r="U10" s="46"/>
      <c r="V10" s="46"/>
      <c r="W10" s="46">
        <f>データ!Q6</f>
        <v>100</v>
      </c>
      <c r="X10" s="46"/>
      <c r="Y10" s="46"/>
      <c r="Z10" s="46"/>
      <c r="AA10" s="46"/>
      <c r="AB10" s="46"/>
      <c r="AC10" s="46"/>
      <c r="AD10" s="51">
        <f>データ!R6</f>
        <v>2250</v>
      </c>
      <c r="AE10" s="51"/>
      <c r="AF10" s="51"/>
      <c r="AG10" s="51"/>
      <c r="AH10" s="51"/>
      <c r="AI10" s="51"/>
      <c r="AJ10" s="51"/>
      <c r="AK10" s="2"/>
      <c r="AL10" s="51">
        <f>データ!V6</f>
        <v>3382</v>
      </c>
      <c r="AM10" s="51"/>
      <c r="AN10" s="51"/>
      <c r="AO10" s="51"/>
      <c r="AP10" s="51"/>
      <c r="AQ10" s="51"/>
      <c r="AR10" s="51"/>
      <c r="AS10" s="51"/>
      <c r="AT10" s="46">
        <f>データ!W6</f>
        <v>0.62</v>
      </c>
      <c r="AU10" s="46"/>
      <c r="AV10" s="46"/>
      <c r="AW10" s="46"/>
      <c r="AX10" s="46"/>
      <c r="AY10" s="46"/>
      <c r="AZ10" s="46"/>
      <c r="BA10" s="46"/>
      <c r="BB10" s="46">
        <f>データ!X6</f>
        <v>5454.84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113</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XcihMOOpINi1QfQ1CMp2TKfMvBFvMd6wsIlAMPaiWcqBkh6H6pfaudDO9T9vvF0IstZZZYEmNvm6Rdekz4Jk4Q==" saltValue="7vdBTYFKllO26/gr0PBUO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262030</v>
      </c>
      <c r="D6" s="33">
        <f t="shared" si="3"/>
        <v>46</v>
      </c>
      <c r="E6" s="33">
        <f t="shared" si="3"/>
        <v>18</v>
      </c>
      <c r="F6" s="33">
        <f t="shared" si="3"/>
        <v>0</v>
      </c>
      <c r="G6" s="33">
        <f t="shared" si="3"/>
        <v>0</v>
      </c>
      <c r="H6" s="33" t="str">
        <f t="shared" si="3"/>
        <v>京都府　綾部市</v>
      </c>
      <c r="I6" s="33" t="str">
        <f t="shared" si="3"/>
        <v>法適用</v>
      </c>
      <c r="J6" s="33" t="str">
        <f t="shared" si="3"/>
        <v>下水道事業</v>
      </c>
      <c r="K6" s="33" t="str">
        <f t="shared" si="3"/>
        <v>特定地域生活排水処理</v>
      </c>
      <c r="L6" s="33" t="str">
        <f t="shared" si="3"/>
        <v>K2</v>
      </c>
      <c r="M6" s="33" t="str">
        <f t="shared" si="3"/>
        <v>非設置</v>
      </c>
      <c r="N6" s="34" t="str">
        <f t="shared" si="3"/>
        <v>-</v>
      </c>
      <c r="O6" s="34">
        <f t="shared" si="3"/>
        <v>73.44</v>
      </c>
      <c r="P6" s="34">
        <f t="shared" si="3"/>
        <v>10.25</v>
      </c>
      <c r="Q6" s="34">
        <f t="shared" si="3"/>
        <v>100</v>
      </c>
      <c r="R6" s="34">
        <f t="shared" si="3"/>
        <v>2250</v>
      </c>
      <c r="S6" s="34">
        <f t="shared" si="3"/>
        <v>33212</v>
      </c>
      <c r="T6" s="34">
        <f t="shared" si="3"/>
        <v>347.1</v>
      </c>
      <c r="U6" s="34">
        <f t="shared" si="3"/>
        <v>95.68</v>
      </c>
      <c r="V6" s="34">
        <f t="shared" si="3"/>
        <v>3382</v>
      </c>
      <c r="W6" s="34">
        <f t="shared" si="3"/>
        <v>0.62</v>
      </c>
      <c r="X6" s="34">
        <f t="shared" si="3"/>
        <v>5454.84</v>
      </c>
      <c r="Y6" s="35" t="str">
        <f>IF(Y7="",NA(),Y7)</f>
        <v>-</v>
      </c>
      <c r="Z6" s="35" t="str">
        <f t="shared" ref="Z6:AH6" si="4">IF(Z7="",NA(),Z7)</f>
        <v>-</v>
      </c>
      <c r="AA6" s="35" t="str">
        <f t="shared" si="4"/>
        <v>-</v>
      </c>
      <c r="AB6" s="35" t="str">
        <f t="shared" si="4"/>
        <v>-</v>
      </c>
      <c r="AC6" s="35">
        <f t="shared" si="4"/>
        <v>95.65</v>
      </c>
      <c r="AD6" s="35" t="str">
        <f t="shared" si="4"/>
        <v>-</v>
      </c>
      <c r="AE6" s="35" t="str">
        <f t="shared" si="4"/>
        <v>-</v>
      </c>
      <c r="AF6" s="35" t="str">
        <f t="shared" si="4"/>
        <v>-</v>
      </c>
      <c r="AG6" s="35" t="str">
        <f t="shared" si="4"/>
        <v>-</v>
      </c>
      <c r="AH6" s="35">
        <f t="shared" si="4"/>
        <v>96.05</v>
      </c>
      <c r="AI6" s="34" t="str">
        <f>IF(AI7="","",IF(AI7="-","【-】","【"&amp;SUBSTITUTE(TEXT(AI7,"#,##0.00"),"-","△")&amp;"】"))</f>
        <v>【95.06】</v>
      </c>
      <c r="AJ6" s="35" t="str">
        <f>IF(AJ7="",NA(),AJ7)</f>
        <v>-</v>
      </c>
      <c r="AK6" s="35" t="str">
        <f t="shared" ref="AK6:AS6" si="5">IF(AK7="",NA(),AK7)</f>
        <v>-</v>
      </c>
      <c r="AL6" s="35" t="str">
        <f t="shared" si="5"/>
        <v>-</v>
      </c>
      <c r="AM6" s="35" t="str">
        <f t="shared" si="5"/>
        <v>-</v>
      </c>
      <c r="AN6" s="35">
        <f t="shared" si="5"/>
        <v>32.659999999999997</v>
      </c>
      <c r="AO6" s="35" t="str">
        <f t="shared" si="5"/>
        <v>-</v>
      </c>
      <c r="AP6" s="35" t="str">
        <f t="shared" si="5"/>
        <v>-</v>
      </c>
      <c r="AQ6" s="35" t="str">
        <f t="shared" si="5"/>
        <v>-</v>
      </c>
      <c r="AR6" s="35" t="str">
        <f t="shared" si="5"/>
        <v>-</v>
      </c>
      <c r="AS6" s="35">
        <f t="shared" si="5"/>
        <v>123.82</v>
      </c>
      <c r="AT6" s="34" t="str">
        <f>IF(AT7="","",IF(AT7="-","【-】","【"&amp;SUBSTITUTE(TEXT(AT7,"#,##0.00"),"-","△")&amp;"】"))</f>
        <v>【144.21】</v>
      </c>
      <c r="AU6" s="35" t="str">
        <f>IF(AU7="",NA(),AU7)</f>
        <v>-</v>
      </c>
      <c r="AV6" s="35" t="str">
        <f t="shared" ref="AV6:BD6" si="6">IF(AV7="",NA(),AV7)</f>
        <v>-</v>
      </c>
      <c r="AW6" s="35" t="str">
        <f t="shared" si="6"/>
        <v>-</v>
      </c>
      <c r="AX6" s="35" t="str">
        <f t="shared" si="6"/>
        <v>-</v>
      </c>
      <c r="AY6" s="35">
        <f t="shared" si="6"/>
        <v>79.900000000000006</v>
      </c>
      <c r="AZ6" s="35" t="str">
        <f t="shared" si="6"/>
        <v>-</v>
      </c>
      <c r="BA6" s="35" t="str">
        <f t="shared" si="6"/>
        <v>-</v>
      </c>
      <c r="BB6" s="35" t="str">
        <f t="shared" si="6"/>
        <v>-</v>
      </c>
      <c r="BC6" s="35" t="str">
        <f t="shared" si="6"/>
        <v>-</v>
      </c>
      <c r="BD6" s="35">
        <f t="shared" si="6"/>
        <v>89.72</v>
      </c>
      <c r="BE6" s="34" t="str">
        <f>IF(BE7="","",IF(BE7="-","【-】","【"&amp;SUBSTITUTE(TEXT(BE7,"#,##0.00"),"-","△")&amp;"】"))</f>
        <v>【103.18】</v>
      </c>
      <c r="BF6" s="35" t="str">
        <f>IF(BF7="",NA(),BF7)</f>
        <v>-</v>
      </c>
      <c r="BG6" s="35" t="str">
        <f t="shared" ref="BG6:BO6" si="7">IF(BG7="",NA(),BG7)</f>
        <v>-</v>
      </c>
      <c r="BH6" s="35" t="str">
        <f t="shared" si="7"/>
        <v>-</v>
      </c>
      <c r="BI6" s="35" t="str">
        <f t="shared" si="7"/>
        <v>-</v>
      </c>
      <c r="BJ6" s="35">
        <f t="shared" si="7"/>
        <v>705.96</v>
      </c>
      <c r="BK6" s="35" t="str">
        <f t="shared" si="7"/>
        <v>-</v>
      </c>
      <c r="BL6" s="35" t="str">
        <f t="shared" si="7"/>
        <v>-</v>
      </c>
      <c r="BM6" s="35" t="str">
        <f t="shared" si="7"/>
        <v>-</v>
      </c>
      <c r="BN6" s="35" t="str">
        <f t="shared" si="7"/>
        <v>-</v>
      </c>
      <c r="BO6" s="35">
        <f t="shared" si="7"/>
        <v>270.57</v>
      </c>
      <c r="BP6" s="34" t="str">
        <f>IF(BP7="","",IF(BP7="-","【-】","【"&amp;SUBSTITUTE(TEXT(BP7,"#,##0.00"),"-","△")&amp;"】"))</f>
        <v>【307.23】</v>
      </c>
      <c r="BQ6" s="35" t="str">
        <f>IF(BQ7="",NA(),BQ7)</f>
        <v>-</v>
      </c>
      <c r="BR6" s="35" t="str">
        <f t="shared" ref="BR6:BZ6" si="8">IF(BR7="",NA(),BR7)</f>
        <v>-</v>
      </c>
      <c r="BS6" s="35" t="str">
        <f t="shared" si="8"/>
        <v>-</v>
      </c>
      <c r="BT6" s="35" t="str">
        <f t="shared" si="8"/>
        <v>-</v>
      </c>
      <c r="BU6" s="35">
        <f t="shared" si="8"/>
        <v>29.35</v>
      </c>
      <c r="BV6" s="35" t="str">
        <f t="shared" si="8"/>
        <v>-</v>
      </c>
      <c r="BW6" s="35" t="str">
        <f t="shared" si="8"/>
        <v>-</v>
      </c>
      <c r="BX6" s="35" t="str">
        <f t="shared" si="8"/>
        <v>-</v>
      </c>
      <c r="BY6" s="35" t="str">
        <f t="shared" si="8"/>
        <v>-</v>
      </c>
      <c r="BZ6" s="35">
        <f t="shared" si="8"/>
        <v>62.5</v>
      </c>
      <c r="CA6" s="34" t="str">
        <f>IF(CA7="","",IF(CA7="-","【-】","【"&amp;SUBSTITUTE(TEXT(CA7,"#,##0.00"),"-","△")&amp;"】"))</f>
        <v>【59.98】</v>
      </c>
      <c r="CB6" s="35" t="str">
        <f>IF(CB7="",NA(),CB7)</f>
        <v>-</v>
      </c>
      <c r="CC6" s="35" t="str">
        <f t="shared" ref="CC6:CK6" si="9">IF(CC7="",NA(),CC7)</f>
        <v>-</v>
      </c>
      <c r="CD6" s="35" t="str">
        <f t="shared" si="9"/>
        <v>-</v>
      </c>
      <c r="CE6" s="35" t="str">
        <f t="shared" si="9"/>
        <v>-</v>
      </c>
      <c r="CF6" s="35">
        <f t="shared" si="9"/>
        <v>425.71</v>
      </c>
      <c r="CG6" s="35" t="str">
        <f t="shared" si="9"/>
        <v>-</v>
      </c>
      <c r="CH6" s="35" t="str">
        <f t="shared" si="9"/>
        <v>-</v>
      </c>
      <c r="CI6" s="35" t="str">
        <f t="shared" si="9"/>
        <v>-</v>
      </c>
      <c r="CJ6" s="35" t="str">
        <f t="shared" si="9"/>
        <v>-</v>
      </c>
      <c r="CK6" s="35">
        <f t="shared" si="9"/>
        <v>269.33</v>
      </c>
      <c r="CL6" s="34" t="str">
        <f>IF(CL7="","",IF(CL7="-","【-】","【"&amp;SUBSTITUTE(TEXT(CL7,"#,##0.00"),"-","△")&amp;"】"))</f>
        <v>【272.98】</v>
      </c>
      <c r="CM6" s="35" t="str">
        <f>IF(CM7="",NA(),CM7)</f>
        <v>-</v>
      </c>
      <c r="CN6" s="35" t="str">
        <f t="shared" ref="CN6:CV6" si="10">IF(CN7="",NA(),CN7)</f>
        <v>-</v>
      </c>
      <c r="CO6" s="35" t="str">
        <f t="shared" si="10"/>
        <v>-</v>
      </c>
      <c r="CP6" s="35" t="str">
        <f t="shared" si="10"/>
        <v>-</v>
      </c>
      <c r="CQ6" s="35">
        <f t="shared" si="10"/>
        <v>100</v>
      </c>
      <c r="CR6" s="35" t="str">
        <f t="shared" si="10"/>
        <v>-</v>
      </c>
      <c r="CS6" s="35" t="str">
        <f t="shared" si="10"/>
        <v>-</v>
      </c>
      <c r="CT6" s="35" t="str">
        <f t="shared" si="10"/>
        <v>-</v>
      </c>
      <c r="CU6" s="35" t="str">
        <f t="shared" si="10"/>
        <v>-</v>
      </c>
      <c r="CV6" s="35">
        <f t="shared" si="10"/>
        <v>59.64</v>
      </c>
      <c r="CW6" s="34" t="str">
        <f>IF(CW7="","",IF(CW7="-","【-】","【"&amp;SUBSTITUTE(TEXT(CW7,"#,##0.00"),"-","△")&amp;"】"))</f>
        <v>【58.71】</v>
      </c>
      <c r="CX6" s="35" t="str">
        <f>IF(CX7="",NA(),CX7)</f>
        <v>-</v>
      </c>
      <c r="CY6" s="35" t="str">
        <f t="shared" ref="CY6:DG6" si="11">IF(CY7="",NA(),CY7)</f>
        <v>-</v>
      </c>
      <c r="CZ6" s="35" t="str">
        <f t="shared" si="11"/>
        <v>-</v>
      </c>
      <c r="DA6" s="35" t="str">
        <f t="shared" si="11"/>
        <v>-</v>
      </c>
      <c r="DB6" s="35">
        <f t="shared" si="11"/>
        <v>100</v>
      </c>
      <c r="DC6" s="35" t="str">
        <f t="shared" si="11"/>
        <v>-</v>
      </c>
      <c r="DD6" s="35" t="str">
        <f t="shared" si="11"/>
        <v>-</v>
      </c>
      <c r="DE6" s="35" t="str">
        <f t="shared" si="11"/>
        <v>-</v>
      </c>
      <c r="DF6" s="35" t="str">
        <f t="shared" si="11"/>
        <v>-</v>
      </c>
      <c r="DG6" s="35">
        <f t="shared" si="11"/>
        <v>90.63</v>
      </c>
      <c r="DH6" s="34" t="str">
        <f>IF(DH7="","",IF(DH7="-","【-】","【"&amp;SUBSTITUTE(TEXT(DH7,"#,##0.00"),"-","△")&amp;"】"))</f>
        <v>【79.51】</v>
      </c>
      <c r="DI6" s="35" t="str">
        <f>IF(DI7="",NA(),DI7)</f>
        <v>-</v>
      </c>
      <c r="DJ6" s="35" t="str">
        <f t="shared" ref="DJ6:DR6" si="12">IF(DJ7="",NA(),DJ7)</f>
        <v>-</v>
      </c>
      <c r="DK6" s="35" t="str">
        <f t="shared" si="12"/>
        <v>-</v>
      </c>
      <c r="DL6" s="35" t="str">
        <f t="shared" si="12"/>
        <v>-</v>
      </c>
      <c r="DM6" s="35">
        <f t="shared" si="12"/>
        <v>4.88</v>
      </c>
      <c r="DN6" s="35" t="str">
        <f t="shared" si="12"/>
        <v>-</v>
      </c>
      <c r="DO6" s="35" t="str">
        <f t="shared" si="12"/>
        <v>-</v>
      </c>
      <c r="DP6" s="35" t="str">
        <f t="shared" si="12"/>
        <v>-</v>
      </c>
      <c r="DQ6" s="35" t="str">
        <f t="shared" si="12"/>
        <v>-</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262030</v>
      </c>
      <c r="D7" s="37">
        <v>46</v>
      </c>
      <c r="E7" s="37">
        <v>18</v>
      </c>
      <c r="F7" s="37">
        <v>0</v>
      </c>
      <c r="G7" s="37">
        <v>0</v>
      </c>
      <c r="H7" s="37" t="s">
        <v>96</v>
      </c>
      <c r="I7" s="37" t="s">
        <v>97</v>
      </c>
      <c r="J7" s="37" t="s">
        <v>98</v>
      </c>
      <c r="K7" s="37" t="s">
        <v>99</v>
      </c>
      <c r="L7" s="37" t="s">
        <v>100</v>
      </c>
      <c r="M7" s="37" t="s">
        <v>101</v>
      </c>
      <c r="N7" s="38" t="s">
        <v>102</v>
      </c>
      <c r="O7" s="38">
        <v>73.44</v>
      </c>
      <c r="P7" s="38">
        <v>10.25</v>
      </c>
      <c r="Q7" s="38">
        <v>100</v>
      </c>
      <c r="R7" s="38">
        <v>2250</v>
      </c>
      <c r="S7" s="38">
        <v>33212</v>
      </c>
      <c r="T7" s="38">
        <v>347.1</v>
      </c>
      <c r="U7" s="38">
        <v>95.68</v>
      </c>
      <c r="V7" s="38">
        <v>3382</v>
      </c>
      <c r="W7" s="38">
        <v>0.62</v>
      </c>
      <c r="X7" s="38">
        <v>5454.84</v>
      </c>
      <c r="Y7" s="38" t="s">
        <v>102</v>
      </c>
      <c r="Z7" s="38" t="s">
        <v>102</v>
      </c>
      <c r="AA7" s="38" t="s">
        <v>102</v>
      </c>
      <c r="AB7" s="38" t="s">
        <v>102</v>
      </c>
      <c r="AC7" s="38">
        <v>95.65</v>
      </c>
      <c r="AD7" s="38" t="s">
        <v>102</v>
      </c>
      <c r="AE7" s="38" t="s">
        <v>102</v>
      </c>
      <c r="AF7" s="38" t="s">
        <v>102</v>
      </c>
      <c r="AG7" s="38" t="s">
        <v>102</v>
      </c>
      <c r="AH7" s="38">
        <v>96.05</v>
      </c>
      <c r="AI7" s="38">
        <v>95.06</v>
      </c>
      <c r="AJ7" s="38" t="s">
        <v>102</v>
      </c>
      <c r="AK7" s="38" t="s">
        <v>102</v>
      </c>
      <c r="AL7" s="38" t="s">
        <v>102</v>
      </c>
      <c r="AM7" s="38" t="s">
        <v>102</v>
      </c>
      <c r="AN7" s="38">
        <v>32.659999999999997</v>
      </c>
      <c r="AO7" s="38" t="s">
        <v>102</v>
      </c>
      <c r="AP7" s="38" t="s">
        <v>102</v>
      </c>
      <c r="AQ7" s="38" t="s">
        <v>102</v>
      </c>
      <c r="AR7" s="38" t="s">
        <v>102</v>
      </c>
      <c r="AS7" s="38">
        <v>123.82</v>
      </c>
      <c r="AT7" s="38">
        <v>144.21</v>
      </c>
      <c r="AU7" s="38" t="s">
        <v>102</v>
      </c>
      <c r="AV7" s="38" t="s">
        <v>102</v>
      </c>
      <c r="AW7" s="38" t="s">
        <v>102</v>
      </c>
      <c r="AX7" s="38" t="s">
        <v>102</v>
      </c>
      <c r="AY7" s="38">
        <v>79.900000000000006</v>
      </c>
      <c r="AZ7" s="38" t="s">
        <v>102</v>
      </c>
      <c r="BA7" s="38" t="s">
        <v>102</v>
      </c>
      <c r="BB7" s="38" t="s">
        <v>102</v>
      </c>
      <c r="BC7" s="38" t="s">
        <v>102</v>
      </c>
      <c r="BD7" s="38">
        <v>89.72</v>
      </c>
      <c r="BE7" s="38">
        <v>103.18</v>
      </c>
      <c r="BF7" s="38" t="s">
        <v>102</v>
      </c>
      <c r="BG7" s="38" t="s">
        <v>102</v>
      </c>
      <c r="BH7" s="38" t="s">
        <v>102</v>
      </c>
      <c r="BI7" s="38" t="s">
        <v>102</v>
      </c>
      <c r="BJ7" s="38">
        <v>705.96</v>
      </c>
      <c r="BK7" s="38" t="s">
        <v>102</v>
      </c>
      <c r="BL7" s="38" t="s">
        <v>102</v>
      </c>
      <c r="BM7" s="38" t="s">
        <v>102</v>
      </c>
      <c r="BN7" s="38" t="s">
        <v>102</v>
      </c>
      <c r="BO7" s="38">
        <v>270.57</v>
      </c>
      <c r="BP7" s="38">
        <v>307.23</v>
      </c>
      <c r="BQ7" s="38" t="s">
        <v>102</v>
      </c>
      <c r="BR7" s="38" t="s">
        <v>102</v>
      </c>
      <c r="BS7" s="38" t="s">
        <v>102</v>
      </c>
      <c r="BT7" s="38" t="s">
        <v>102</v>
      </c>
      <c r="BU7" s="38">
        <v>29.35</v>
      </c>
      <c r="BV7" s="38" t="s">
        <v>102</v>
      </c>
      <c r="BW7" s="38" t="s">
        <v>102</v>
      </c>
      <c r="BX7" s="38" t="s">
        <v>102</v>
      </c>
      <c r="BY7" s="38" t="s">
        <v>102</v>
      </c>
      <c r="BZ7" s="38">
        <v>62.5</v>
      </c>
      <c r="CA7" s="38">
        <v>59.98</v>
      </c>
      <c r="CB7" s="38" t="s">
        <v>102</v>
      </c>
      <c r="CC7" s="38" t="s">
        <v>102</v>
      </c>
      <c r="CD7" s="38" t="s">
        <v>102</v>
      </c>
      <c r="CE7" s="38" t="s">
        <v>102</v>
      </c>
      <c r="CF7" s="38">
        <v>425.71</v>
      </c>
      <c r="CG7" s="38" t="s">
        <v>102</v>
      </c>
      <c r="CH7" s="38" t="s">
        <v>102</v>
      </c>
      <c r="CI7" s="38" t="s">
        <v>102</v>
      </c>
      <c r="CJ7" s="38" t="s">
        <v>102</v>
      </c>
      <c r="CK7" s="38">
        <v>269.33</v>
      </c>
      <c r="CL7" s="38">
        <v>272.98</v>
      </c>
      <c r="CM7" s="38" t="s">
        <v>102</v>
      </c>
      <c r="CN7" s="38" t="s">
        <v>102</v>
      </c>
      <c r="CO7" s="38" t="s">
        <v>102</v>
      </c>
      <c r="CP7" s="38" t="s">
        <v>102</v>
      </c>
      <c r="CQ7" s="38">
        <v>100</v>
      </c>
      <c r="CR7" s="38" t="s">
        <v>102</v>
      </c>
      <c r="CS7" s="38" t="s">
        <v>102</v>
      </c>
      <c r="CT7" s="38" t="s">
        <v>102</v>
      </c>
      <c r="CU7" s="38" t="s">
        <v>102</v>
      </c>
      <c r="CV7" s="38">
        <v>59.64</v>
      </c>
      <c r="CW7" s="38">
        <v>58.71</v>
      </c>
      <c r="CX7" s="38" t="s">
        <v>102</v>
      </c>
      <c r="CY7" s="38" t="s">
        <v>102</v>
      </c>
      <c r="CZ7" s="38" t="s">
        <v>102</v>
      </c>
      <c r="DA7" s="38" t="s">
        <v>102</v>
      </c>
      <c r="DB7" s="38">
        <v>100</v>
      </c>
      <c r="DC7" s="38" t="s">
        <v>102</v>
      </c>
      <c r="DD7" s="38" t="s">
        <v>102</v>
      </c>
      <c r="DE7" s="38" t="s">
        <v>102</v>
      </c>
      <c r="DF7" s="38" t="s">
        <v>102</v>
      </c>
      <c r="DG7" s="38">
        <v>90.63</v>
      </c>
      <c r="DH7" s="38">
        <v>79.510000000000005</v>
      </c>
      <c r="DI7" s="38" t="s">
        <v>102</v>
      </c>
      <c r="DJ7" s="38" t="s">
        <v>102</v>
      </c>
      <c r="DK7" s="38" t="s">
        <v>102</v>
      </c>
      <c r="DL7" s="38" t="s">
        <v>102</v>
      </c>
      <c r="DM7" s="38">
        <v>4.88</v>
      </c>
      <c r="DN7" s="38" t="s">
        <v>102</v>
      </c>
      <c r="DO7" s="38" t="s">
        <v>102</v>
      </c>
      <c r="DP7" s="38" t="s">
        <v>102</v>
      </c>
      <c r="DQ7" s="38" t="s">
        <v>102</v>
      </c>
      <c r="DR7" s="38">
        <v>23.76</v>
      </c>
      <c r="DS7" s="38">
        <v>20.309999999999999</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dcterms:modified xsi:type="dcterms:W3CDTF">2021-02-01T00:02:01Z</dcterms:modified>
</cp:coreProperties>
</file>