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S15030\Desktop\"/>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I10" i="4" s="1"/>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BB8" i="4"/>
  <c r="W8" i="4"/>
  <c r="I8" i="4"/>
  <c r="B6" i="4"/>
  <c r="C10" i="5" l="1"/>
  <c r="D10" i="5"/>
  <c r="E10" i="5"/>
  <c r="B10" i="5"/>
</calcChain>
</file>

<file path=xl/sharedStrings.xml><?xml version="1.0" encoding="utf-8"?>
<sst xmlns="http://schemas.openxmlformats.org/spreadsheetml/2006/main" count="231" uniqueCount="110">
  <si>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</si>
  <si>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</si>
  <si>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</si>
  <si>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</si>
  <si>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</si>
  <si>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</si>
  <si>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</si>
  <si>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</si>
  <si>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</si>
  <si>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</si>
  <si>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</si>
  <si>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</si>
  <si>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</si>
  <si>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</si>
  <si>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</si>
  <si>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</si>
  <si>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</si>
  <si>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</si>
  <si>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</si>
  <si>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</si>
  <si>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</si>
  <si>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</si>
  <si>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</si>
  <si>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</si>
  <si>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</si>
  <si>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</si>
  <si>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</si>
  <si>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</si>
  <si>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</si>
  <si>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</si>
  <si>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</si>
  <si>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</si>
  <si>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</si>
  <si>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</si>
  <si>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</si>
  <si>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</si>
  <si>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</si>
  <si>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</si>
  <si>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</si>
  <si>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</si>
  <si>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</si>
  <si>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</si>
  <si>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</si>
  <si>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</si>
  <si>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</si>
  <si>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</si>
  <si>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</si>
  <si>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</si>
  <si>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</si>
  <si>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</si>
  <si>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</si>
  <si>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</si>
  <si>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</si>
  <si>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</si>
  <si>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</si>
  <si>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</si>
  <si>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</si>
  <si>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</si>
  <si>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</si>
  <si>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</si>
  <si>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</si>
  <si>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</si>
  <si>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</si>
  <si>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</si>
  <si>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</si>
  <si>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</si>
  <si>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</si>
  <si>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</si>
  <si>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</si>
  <si>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</si>
  <si>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</si>
  <si>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</si>
  <si>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</si>
  <si>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</si>
  <si>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</si>
  <si>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</si>
  <si>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</si>
  <si>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</si>
  <si>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</si>
  <si>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</si>
  <si>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</si>
  <si>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</si>
  <si>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</si>
  <si>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</si>
  <si>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</si>
  <si>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</si>
  <si>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</si>
  <si>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</si>
  <si>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</si>
  <si>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</si>
  <si>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</si>
  <si>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</si>
  <si>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</si>
  <si>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</si>
  <si>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</si>
  <si>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</si>
  <si>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綾部市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</si>
  <si>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</si>
  <si>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</si>
  <si>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</si>
  <si>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</si>
  <si>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</si>
  <si>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</si>
  <si>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</si>
  <si>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</si>
  <si>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</si>
  <si>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</si>
  <si>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</si>
  <si>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本市の特定地域生活排水処理事業の経営は厳しい状態であると認識しています。特に、経費回収率が類似団体平均値の約半分と極めて低水準となっていますが、この原因は主に、高額な汚水処理原価（資本費・維持管理費）にも関わらず、それに見合う適正な使用料収入を確保できていないことにあると分析しています。今後、汚水処理原価を減少させるために、徹底した投資の適正化や維持管理費の削減が最重要課題であると認識しています。その上で、適正な使用料収入を算出し、必要に応じて料金改定等の検討を進めていくことが必要と考えています。
</t>
    <rPh sb="0" eb="1">
      <t>ホン</t>
    </rPh>
    <rPh sb="3" eb="5">
      <t>トクテイ</t>
    </rPh>
    <rPh sb="5" eb="7">
      <t>チイキ</t>
    </rPh>
    <rPh sb="7" eb="9">
      <t>セイカツ</t>
    </rPh>
    <rPh sb="9" eb="11">
      <t>ハイスイ</t>
    </rPh>
    <rPh sb="11" eb="13">
      <t>ショリ</t>
    </rPh>
    <rPh sb="170" eb="173">
      <t>テキセイカ</t>
    </rPh>
    <rPh sb="202" eb="203">
      <t>ウエ</t>
    </rPh>
    <phoneticPr fontId="4"/>
  </si>
  <si>
    <t>①収益的収支比率は100％未満であり、適正な使用料収入の確保が十分ではない状況です。
④企業債残高対事業規模比率は類似団体平均値の約1.5倍の比率であり、料金水準の適切性についての検討が必要です。
⑤経費回収率は汚水処理原価が類似団体平均値の約1.5倍となっており、経費回収率が低水準となっています。原因は、低額な使用料と家屋が散在していること等による高額な汚水処理に係る資本費にあると考えられます。
⑥汚水処理原価は類似団体平均値の約1.5倍のコストがかかっており、投資の適正化、維持管理費の削減の取組が必要と考えます。
⑦施設利用率、⑧水洗化率は100％で問題なしと考えます。</t>
    <rPh sb="57" eb="59">
      <t>ルイジ</t>
    </rPh>
    <rPh sb="59" eb="61">
      <t>ダンタイ</t>
    </rPh>
    <rPh sb="61" eb="64">
      <t>ヘイキンチ</t>
    </rPh>
    <rPh sb="65" eb="66">
      <t>ヤク</t>
    </rPh>
    <rPh sb="69" eb="70">
      <t>バイ</t>
    </rPh>
    <rPh sb="71" eb="73">
      <t>ヒリツ</t>
    </rPh>
    <rPh sb="77" eb="79">
      <t>リョウキン</t>
    </rPh>
    <rPh sb="209" eb="211">
      <t>ルイジ</t>
    </rPh>
    <rPh sb="211" eb="213">
      <t>ダンタイ</t>
    </rPh>
    <rPh sb="213" eb="216">
      <t>ヘイキンチ</t>
    </rPh>
    <rPh sb="217" eb="218">
      <t>ヤク</t>
    </rPh>
    <rPh sb="221" eb="222">
      <t>バイ</t>
    </rPh>
    <rPh sb="237" eb="239">
      <t>テキセイ</t>
    </rPh>
    <rPh sb="280" eb="282">
      <t>モンダイ</t>
    </rPh>
    <rPh sb="285" eb="28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</si>
</sst>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8813128"/>
        <c:axId val="14881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48813128"/>
        <c:axId val="148813512"/>
      </c:lineChart>
      <c:dateAx>
        <c:axId val="148813128"/>
        <c:scaling>
          <c:orientation val="minMax"/>
        </c:scaling>
        <c:delete val="1"/>
        <c:axPos val="b"/>
        <c:numFmt formatCode="ge" sourceLinked="1"/>
        <c:majorTickMark val="none"/>
        <c:minorTickMark val="none"/>
        <c:tickLblPos val="none"/>
        <c:crossAx val="148813512"/>
        <c:crosses val="autoZero"/>
        <c:auto val="1"/>
        <c:lblOffset val="100"/>
        <c:baseTimeUnit val="years"/>
      </c:dateAx>
      <c:valAx>
        <c:axId val="14881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1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49615016"/>
        <c:axId val="15007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130.51</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149615016"/>
        <c:axId val="150073344"/>
      </c:lineChart>
      <c:dateAx>
        <c:axId val="149615016"/>
        <c:scaling>
          <c:orientation val="minMax"/>
        </c:scaling>
        <c:delete val="1"/>
        <c:axPos val="b"/>
        <c:numFmt formatCode="ge" sourceLinked="1"/>
        <c:majorTickMark val="none"/>
        <c:minorTickMark val="none"/>
        <c:tickLblPos val="none"/>
        <c:crossAx val="150073344"/>
        <c:crosses val="autoZero"/>
        <c:auto val="1"/>
        <c:lblOffset val="100"/>
        <c:baseTimeUnit val="years"/>
      </c:dateAx>
      <c:valAx>
        <c:axId val="1500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61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49495200"/>
        <c:axId val="150074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149495200"/>
        <c:axId val="150074520"/>
      </c:lineChart>
      <c:dateAx>
        <c:axId val="149495200"/>
        <c:scaling>
          <c:orientation val="minMax"/>
        </c:scaling>
        <c:delete val="1"/>
        <c:axPos val="b"/>
        <c:numFmt formatCode="ge" sourceLinked="1"/>
        <c:majorTickMark val="none"/>
        <c:minorTickMark val="none"/>
        <c:tickLblPos val="none"/>
        <c:crossAx val="150074520"/>
        <c:crosses val="autoZero"/>
        <c:auto val="1"/>
        <c:lblOffset val="100"/>
        <c:baseTimeUnit val="years"/>
      </c:dateAx>
      <c:valAx>
        <c:axId val="15007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9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101.5</c:v>
                </c:pt>
                <c:pt idx="1">
                  <c:v>103.04</c:v>
                </c:pt>
                <c:pt idx="2">
                  <c:v>102.58</c:v>
                </c:pt>
                <c:pt idx="3">
                  <c:v>97.87</c:v>
                </c:pt>
                <c:pt idx="4">
                  <c:v>97.28</c:v>
                </c:pt>
              </c:numCache>
            </c:numRef>
          </c:val>
        </c:ser>
        <c:dLbls>
          <c:showLegendKey val="0"/>
          <c:showVal val="0"/>
          <c:showCatName val="0"/>
          <c:showSerName val="0"/>
          <c:showPercent val="0"/>
          <c:showBubbleSize val="0"/>
        </c:dLbls>
        <c:gapWidth val="150"/>
        <c:axId val="149292776"/>
        <c:axId val="14929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292776"/>
        <c:axId val="149293160"/>
      </c:lineChart>
      <c:dateAx>
        <c:axId val="149292776"/>
        <c:scaling>
          <c:orientation val="minMax"/>
        </c:scaling>
        <c:delete val="1"/>
        <c:axPos val="b"/>
        <c:numFmt formatCode="ge" sourceLinked="1"/>
        <c:majorTickMark val="none"/>
        <c:minorTickMark val="none"/>
        <c:tickLblPos val="none"/>
        <c:crossAx val="149293160"/>
        <c:crosses val="autoZero"/>
        <c:auto val="1"/>
        <c:lblOffset val="100"/>
        <c:baseTimeUnit val="years"/>
      </c:dateAx>
      <c:valAx>
        <c:axId val="14929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9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366768"/>
        <c:axId val="14936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366768"/>
        <c:axId val="149367152"/>
      </c:lineChart>
      <c:dateAx>
        <c:axId val="149366768"/>
        <c:scaling>
          <c:orientation val="minMax"/>
        </c:scaling>
        <c:delete val="1"/>
        <c:axPos val="b"/>
        <c:numFmt formatCode="ge" sourceLinked="1"/>
        <c:majorTickMark val="none"/>
        <c:minorTickMark val="none"/>
        <c:tickLblPos val="none"/>
        <c:crossAx val="149367152"/>
        <c:crosses val="autoZero"/>
        <c:auto val="1"/>
        <c:lblOffset val="100"/>
        <c:baseTimeUnit val="years"/>
      </c:dateAx>
      <c:valAx>
        <c:axId val="14936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6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417648"/>
        <c:axId val="14942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417648"/>
        <c:axId val="149422128"/>
      </c:lineChart>
      <c:dateAx>
        <c:axId val="149417648"/>
        <c:scaling>
          <c:orientation val="minMax"/>
        </c:scaling>
        <c:delete val="1"/>
        <c:axPos val="b"/>
        <c:numFmt formatCode="ge" sourceLinked="1"/>
        <c:majorTickMark val="none"/>
        <c:minorTickMark val="none"/>
        <c:tickLblPos val="none"/>
        <c:crossAx val="149422128"/>
        <c:crosses val="autoZero"/>
        <c:auto val="1"/>
        <c:lblOffset val="100"/>
        <c:baseTimeUnit val="years"/>
      </c:dateAx>
      <c:valAx>
        <c:axId val="14942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1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249480"/>
        <c:axId val="14824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249480"/>
        <c:axId val="148249872"/>
      </c:lineChart>
      <c:dateAx>
        <c:axId val="148249480"/>
        <c:scaling>
          <c:orientation val="minMax"/>
        </c:scaling>
        <c:delete val="1"/>
        <c:axPos val="b"/>
        <c:numFmt formatCode="ge" sourceLinked="1"/>
        <c:majorTickMark val="none"/>
        <c:minorTickMark val="none"/>
        <c:tickLblPos val="none"/>
        <c:crossAx val="148249872"/>
        <c:crosses val="autoZero"/>
        <c:auto val="1"/>
        <c:lblOffset val="100"/>
        <c:baseTimeUnit val="years"/>
      </c:dateAx>
      <c:valAx>
        <c:axId val="14824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24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495592"/>
        <c:axId val="14949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495592"/>
        <c:axId val="149495984"/>
      </c:lineChart>
      <c:dateAx>
        <c:axId val="149495592"/>
        <c:scaling>
          <c:orientation val="minMax"/>
        </c:scaling>
        <c:delete val="1"/>
        <c:axPos val="b"/>
        <c:numFmt formatCode="ge" sourceLinked="1"/>
        <c:majorTickMark val="none"/>
        <c:minorTickMark val="none"/>
        <c:tickLblPos val="none"/>
        <c:crossAx val="149495984"/>
        <c:crosses val="autoZero"/>
        <c:auto val="1"/>
        <c:lblOffset val="100"/>
        <c:baseTimeUnit val="years"/>
      </c:dateAx>
      <c:valAx>
        <c:axId val="14949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9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547.04</c:v>
                </c:pt>
                <c:pt idx="1">
                  <c:v>0</c:v>
                </c:pt>
                <c:pt idx="2">
                  <c:v>0</c:v>
                </c:pt>
                <c:pt idx="3" formatCode="#,##0.00;&quot;△&quot;#,##0.00;&quot;-&quot;">
                  <c:v>626.76</c:v>
                </c:pt>
                <c:pt idx="4" formatCode="#,##0.00;&quot;△&quot;#,##0.00;&quot;-&quot;">
                  <c:v>611.14</c:v>
                </c:pt>
              </c:numCache>
            </c:numRef>
          </c:val>
        </c:ser>
        <c:dLbls>
          <c:showLegendKey val="0"/>
          <c:showVal val="0"/>
          <c:showCatName val="0"/>
          <c:showSerName val="0"/>
          <c:showPercent val="0"/>
          <c:showBubbleSize val="0"/>
        </c:dLbls>
        <c:gapWidth val="150"/>
        <c:axId val="149497160"/>
        <c:axId val="14949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49497160"/>
        <c:axId val="149497552"/>
      </c:lineChart>
      <c:dateAx>
        <c:axId val="149497160"/>
        <c:scaling>
          <c:orientation val="minMax"/>
        </c:scaling>
        <c:delete val="1"/>
        <c:axPos val="b"/>
        <c:numFmt formatCode="ge" sourceLinked="1"/>
        <c:majorTickMark val="none"/>
        <c:minorTickMark val="none"/>
        <c:tickLblPos val="none"/>
        <c:crossAx val="149497552"/>
        <c:crosses val="autoZero"/>
        <c:auto val="1"/>
        <c:lblOffset val="100"/>
        <c:baseTimeUnit val="years"/>
      </c:dateAx>
      <c:valAx>
        <c:axId val="14949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9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36.18</c:v>
                </c:pt>
                <c:pt idx="1">
                  <c:v>32.42</c:v>
                </c:pt>
                <c:pt idx="2">
                  <c:v>34.68</c:v>
                </c:pt>
                <c:pt idx="3">
                  <c:v>34.729999999999997</c:v>
                </c:pt>
                <c:pt idx="4">
                  <c:v>34.06</c:v>
                </c:pt>
              </c:numCache>
            </c:numRef>
          </c:val>
        </c:ser>
        <c:dLbls>
          <c:showLegendKey val="0"/>
          <c:showVal val="0"/>
          <c:showCatName val="0"/>
          <c:showSerName val="0"/>
          <c:showPercent val="0"/>
          <c:showBubbleSize val="0"/>
        </c:dLbls>
        <c:gapWidth val="150"/>
        <c:axId val="149611880"/>
        <c:axId val="14961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49611880"/>
        <c:axId val="149612272"/>
      </c:lineChart>
      <c:dateAx>
        <c:axId val="149611880"/>
        <c:scaling>
          <c:orientation val="minMax"/>
        </c:scaling>
        <c:delete val="1"/>
        <c:axPos val="b"/>
        <c:numFmt formatCode="ge" sourceLinked="1"/>
        <c:majorTickMark val="none"/>
        <c:minorTickMark val="none"/>
        <c:tickLblPos val="none"/>
        <c:crossAx val="149612272"/>
        <c:crosses val="autoZero"/>
        <c:auto val="1"/>
        <c:lblOffset val="100"/>
        <c:baseTimeUnit val="years"/>
      </c:dateAx>
      <c:valAx>
        <c:axId val="14961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61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389.54</c:v>
                </c:pt>
                <c:pt idx="1">
                  <c:v>395.83</c:v>
                </c:pt>
                <c:pt idx="2">
                  <c:v>408.52</c:v>
                </c:pt>
                <c:pt idx="3">
                  <c:v>408.95</c:v>
                </c:pt>
                <c:pt idx="4">
                  <c:v>427.81</c:v>
                </c:pt>
              </c:numCache>
            </c:numRef>
          </c:val>
        </c:ser>
        <c:dLbls>
          <c:showLegendKey val="0"/>
          <c:showVal val="0"/>
          <c:showCatName val="0"/>
          <c:showSerName val="0"/>
          <c:showPercent val="0"/>
          <c:showBubbleSize val="0"/>
        </c:dLbls>
        <c:gapWidth val="150"/>
        <c:axId val="149613448"/>
        <c:axId val="14961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149613448"/>
        <c:axId val="149613840"/>
      </c:lineChart>
      <c:dateAx>
        <c:axId val="149613448"/>
        <c:scaling>
          <c:orientation val="minMax"/>
        </c:scaling>
        <c:delete val="1"/>
        <c:axPos val="b"/>
        <c:numFmt formatCode="ge" sourceLinked="1"/>
        <c:majorTickMark val="none"/>
        <c:minorTickMark val="none"/>
        <c:tickLblPos val="none"/>
        <c:crossAx val="149613840"/>
        <c:crosses val="autoZero"/>
        <c:auto val="1"/>
        <c:lblOffset val="100"/>
        <c:baseTimeUnit val="years"/>
      </c:dateAx>
      <c:valAx>
        <c:axId val="14961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61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2" zoomScale="50" zoomScaleNormal="5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綾部市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35419</v>
      </c>
      <c r="AM8" s="47"/>
      <c r="AN8" s="47"/>
      <c r="AO8" s="47"/>
      <c r="AP8" s="47"/>
      <c r="AQ8" s="47"/>
      <c r="AR8" s="47"/>
      <c r="AS8" s="47"/>
      <c r="AT8" s="43">
        <f>データ!S6</f>
        <v>347.1</v>
      </c>
      <c r="AU8" s="43"/>
      <c r="AV8" s="43"/>
      <c r="AW8" s="43"/>
      <c r="AX8" s="43"/>
      <c r="AY8" s="43"/>
      <c r="AZ8" s="43"/>
      <c r="BA8" s="43"/>
      <c r="BB8" s="43">
        <f>データ!T6</f>
        <v>102.04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9.5</v>
      </c>
      <c r="Q10" s="43"/>
      <c r="R10" s="43"/>
      <c r="S10" s="43"/>
      <c r="T10" s="43"/>
      <c r="U10" s="43"/>
      <c r="V10" s="43"/>
      <c r="W10" s="43">
        <f>データ!P6</f>
        <v>100</v>
      </c>
      <c r="X10" s="43"/>
      <c r="Y10" s="43"/>
      <c r="Z10" s="43"/>
      <c r="AA10" s="43"/>
      <c r="AB10" s="43"/>
      <c r="AC10" s="43"/>
      <c r="AD10" s="47">
        <f>データ!Q6</f>
        <v>2945</v>
      </c>
      <c r="AE10" s="47"/>
      <c r="AF10" s="47"/>
      <c r="AG10" s="47"/>
      <c r="AH10" s="47"/>
      <c r="AI10" s="47"/>
      <c r="AJ10" s="47"/>
      <c r="AK10" s="2"/>
      <c r="AL10" s="47">
        <f>データ!U6</f>
        <v>3339</v>
      </c>
      <c r="AM10" s="47"/>
      <c r="AN10" s="47"/>
      <c r="AO10" s="47"/>
      <c r="AP10" s="47"/>
      <c r="AQ10" s="47"/>
      <c r="AR10" s="47"/>
      <c r="AS10" s="47"/>
      <c r="AT10" s="43">
        <f>データ!V6</f>
        <v>0.62</v>
      </c>
      <c r="AU10" s="43"/>
      <c r="AV10" s="43"/>
      <c r="AW10" s="43"/>
      <c r="AX10" s="43"/>
      <c r="AY10" s="43"/>
      <c r="AZ10" s="43"/>
      <c r="BA10" s="43"/>
      <c r="BB10" s="43">
        <f>データ!W6</f>
        <v>5385.48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109</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262030</v>
      </c>
      <c r="D6" s="31">
        <f t="shared" si="3"/>
        <v>47</v>
      </c>
      <c r="E6" s="31">
        <f t="shared" si="3"/>
        <v>18</v>
      </c>
      <c r="F6" s="31">
        <f t="shared" si="3"/>
        <v>0</v>
      </c>
      <c r="G6" s="31">
        <f t="shared" si="3"/>
        <v>0</v>
      </c>
      <c r="H6" s="31" t="str">
        <f t="shared" si="3"/>
        <v>京都府　綾部市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9.5</v>
      </c>
      <c r="P6" s="32">
        <f t="shared" si="3"/>
        <v>100</v>
      </c>
      <c r="Q6" s="32">
        <f t="shared" si="3"/>
        <v>2945</v>
      </c>
      <c r="R6" s="32">
        <f t="shared" si="3"/>
        <v>35419</v>
      </c>
      <c r="S6" s="32">
        <f t="shared" si="3"/>
        <v>347.1</v>
      </c>
      <c r="T6" s="32">
        <f t="shared" si="3"/>
        <v>102.04</v>
      </c>
      <c r="U6" s="32">
        <f t="shared" si="3"/>
        <v>3339</v>
      </c>
      <c r="V6" s="32">
        <f t="shared" si="3"/>
        <v>0.62</v>
      </c>
      <c r="W6" s="32">
        <f t="shared" si="3"/>
        <v>5385.48</v>
      </c>
      <c r="X6" s="33">
        <f>IF(X7="",NA(),X7)</f>
        <v>101.5</v>
      </c>
      <c r="Y6" s="33">
        <f t="shared" ref="Y6:AG6" si="4">IF(Y7="",NA(),Y7)</f>
        <v>103.04</v>
      </c>
      <c r="Z6" s="33">
        <f t="shared" si="4"/>
        <v>102.58</v>
      </c>
      <c r="AA6" s="33">
        <f t="shared" si="4"/>
        <v>97.87</v>
      </c>
      <c r="AB6" s="33">
        <f t="shared" si="4"/>
        <v>97.28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547.04</v>
      </c>
      <c r="BF6" s="32">
        <f t="shared" ref="BF6:BN6" si="7">IF(BF7="",NA(),BF7)</f>
        <v>0</v>
      </c>
      <c r="BG6" s="32">
        <f t="shared" si="7"/>
        <v>0</v>
      </c>
      <c r="BH6" s="33">
        <f t="shared" si="7"/>
        <v>626.76</v>
      </c>
      <c r="BI6" s="33">
        <f t="shared" si="7"/>
        <v>611.14</v>
      </c>
      <c r="BJ6" s="33">
        <f t="shared" si="7"/>
        <v>442.18</v>
      </c>
      <c r="BK6" s="33">
        <f t="shared" si="7"/>
        <v>421.01</v>
      </c>
      <c r="BL6" s="33">
        <f t="shared" si="7"/>
        <v>430.64</v>
      </c>
      <c r="BM6" s="33">
        <f t="shared" si="7"/>
        <v>446.63</v>
      </c>
      <c r="BN6" s="33">
        <f t="shared" si="7"/>
        <v>416.91</v>
      </c>
      <c r="BO6" s="32" t="str">
        <f>IF(BO7="","",IF(BO7="-","【-】","【"&amp;SUBSTITUTE(TEXT(BO7,"#,##0.00"),"-","△")&amp;"】"))</f>
        <v>【375.36】</v>
      </c>
      <c r="BP6" s="33">
        <f>IF(BP7="",NA(),BP7)</f>
        <v>36.18</v>
      </c>
      <c r="BQ6" s="33">
        <f t="shared" ref="BQ6:BY6" si="8">IF(BQ7="",NA(),BQ7)</f>
        <v>32.42</v>
      </c>
      <c r="BR6" s="33">
        <f t="shared" si="8"/>
        <v>34.68</v>
      </c>
      <c r="BS6" s="33">
        <f t="shared" si="8"/>
        <v>34.729999999999997</v>
      </c>
      <c r="BT6" s="33">
        <f t="shared" si="8"/>
        <v>34.06</v>
      </c>
      <c r="BU6" s="33">
        <f t="shared" si="8"/>
        <v>61.59</v>
      </c>
      <c r="BV6" s="33">
        <f t="shared" si="8"/>
        <v>58.98</v>
      </c>
      <c r="BW6" s="33">
        <f t="shared" si="8"/>
        <v>58.78</v>
      </c>
      <c r="BX6" s="33">
        <f t="shared" si="8"/>
        <v>58.53</v>
      </c>
      <c r="BY6" s="33">
        <f t="shared" si="8"/>
        <v>57.93</v>
      </c>
      <c r="BZ6" s="32" t="str">
        <f>IF(BZ7="","",IF(BZ7="-","【-】","【"&amp;SUBSTITUTE(TEXT(BZ7,"#,##0.00"),"-","△")&amp;"】"))</f>
        <v>【60.44】</v>
      </c>
      <c r="CA6" s="33">
        <f>IF(CA7="",NA(),CA7)</f>
        <v>389.54</v>
      </c>
      <c r="CB6" s="33">
        <f t="shared" ref="CB6:CJ6" si="9">IF(CB7="",NA(),CB7)</f>
        <v>395.83</v>
      </c>
      <c r="CC6" s="33">
        <f t="shared" si="9"/>
        <v>408.52</v>
      </c>
      <c r="CD6" s="33">
        <f t="shared" si="9"/>
        <v>408.95</v>
      </c>
      <c r="CE6" s="33">
        <f t="shared" si="9"/>
        <v>427.81</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100</v>
      </c>
      <c r="CM6" s="33">
        <f t="shared" ref="CM6:CU6" si="10">IF(CM7="",NA(),CM7)</f>
        <v>100</v>
      </c>
      <c r="CN6" s="33">
        <f t="shared" si="10"/>
        <v>100</v>
      </c>
      <c r="CO6" s="33">
        <f t="shared" si="10"/>
        <v>100</v>
      </c>
      <c r="CP6" s="33">
        <f t="shared" si="10"/>
        <v>100</v>
      </c>
      <c r="CQ6" s="33">
        <f t="shared" si="10"/>
        <v>130.51</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262030</v>
      </c>
      <c r="D7" s="35">
        <v>47</v>
      </c>
      <c r="E7" s="35">
        <v>18</v>
      </c>
      <c r="F7" s="35">
        <v>0</v>
      </c>
      <c r="G7" s="35">
        <v>0</v>
      </c>
      <c r="H7" s="35" t="s">
        <v>96</v>
      </c>
      <c r="I7" s="35" t="s">
        <v>97</v>
      </c>
      <c r="J7" s="35" t="s">
        <v>98</v>
      </c>
      <c r="K7" s="35" t="s">
        <v>99</v>
      </c>
      <c r="L7" s="35" t="s">
        <v>100</v>
      </c>
      <c r="M7" s="36" t="s">
        <v>101</v>
      </c>
      <c r="N7" s="36" t="s">
        <v>102</v>
      </c>
      <c r="O7" s="36">
        <v>9.5</v>
      </c>
      <c r="P7" s="36">
        <v>100</v>
      </c>
      <c r="Q7" s="36">
        <v>2945</v>
      </c>
      <c r="R7" s="36">
        <v>35419</v>
      </c>
      <c r="S7" s="36">
        <v>347.1</v>
      </c>
      <c r="T7" s="36">
        <v>102.04</v>
      </c>
      <c r="U7" s="36">
        <v>3339</v>
      </c>
      <c r="V7" s="36">
        <v>0.62</v>
      </c>
      <c r="W7" s="36">
        <v>5385.48</v>
      </c>
      <c r="X7" s="36">
        <v>101.5</v>
      </c>
      <c r="Y7" s="36">
        <v>103.04</v>
      </c>
      <c r="Z7" s="36">
        <v>102.58</v>
      </c>
      <c r="AA7" s="36">
        <v>97.87</v>
      </c>
      <c r="AB7" s="36">
        <v>97.28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547.04</v>
      </c>
      <c r="BF7" s="36">
        <v>0</v>
      </c>
      <c r="BG7" s="36">
        <v>0</v>
      </c>
      <c r="BH7" s="36">
        <v>626.76</v>
      </c>
      <c r="BI7" s="36">
        <v>611.14</v>
      </c>
      <c r="BJ7" s="36">
        <v>442.18</v>
      </c>
      <c r="BK7" s="36">
        <v>421.01</v>
      </c>
      <c r="BL7" s="36">
        <v>430.64</v>
      </c>
      <c r="BM7" s="36">
        <v>446.63</v>
      </c>
      <c r="BN7" s="36">
        <v>416.91</v>
      </c>
      <c r="BO7" s="36">
        <v>375.36</v>
      </c>
      <c r="BP7" s="36">
        <v>36.18</v>
      </c>
      <c r="BQ7" s="36">
        <v>32.42</v>
      </c>
      <c r="BR7" s="36">
        <v>34.68</v>
      </c>
      <c r="BS7" s="36">
        <v>34.729999999999997</v>
      </c>
      <c r="BT7" s="36">
        <v>34.06</v>
      </c>
      <c r="BU7" s="36">
        <v>61.59</v>
      </c>
      <c r="BV7" s="36">
        <v>58.98</v>
      </c>
      <c r="BW7" s="36">
        <v>58.78</v>
      </c>
      <c r="BX7" s="36">
        <v>58.53</v>
      </c>
      <c r="BY7" s="36">
        <v>57.93</v>
      </c>
      <c r="BZ7" s="36">
        <v>60.44</v>
      </c>
      <c r="CA7" s="36">
        <v>389.54</v>
      </c>
      <c r="CB7" s="36">
        <v>395.83</v>
      </c>
      <c r="CC7" s="36">
        <v>408.52</v>
      </c>
      <c r="CD7" s="36">
        <v>408.95</v>
      </c>
      <c r="CE7" s="36">
        <v>427.81</v>
      </c>
      <c r="CF7" s="36">
        <v>242.92</v>
      </c>
      <c r="CG7" s="36">
        <v>253.84</v>
      </c>
      <c r="CH7" s="36">
        <v>257.02999999999997</v>
      </c>
      <c r="CI7" s="36">
        <v>266.57</v>
      </c>
      <c r="CJ7" s="36">
        <v>276.93</v>
      </c>
      <c r="CK7" s="36">
        <v>267.61</v>
      </c>
      <c r="CL7" s="36">
        <v>100</v>
      </c>
      <c r="CM7" s="36">
        <v>100</v>
      </c>
      <c r="CN7" s="36">
        <v>100</v>
      </c>
      <c r="CO7" s="36">
        <v>100</v>
      </c>
      <c r="CP7" s="36">
        <v>100</v>
      </c>
      <c r="CQ7" s="36">
        <v>130.51</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WS15030</cp:lastModifiedBy>
  <dcterms:created xsi:type="dcterms:W3CDTF">2016-01-14T11:12:58Z</dcterms:created>
  <dcterms:modified xsi:type="dcterms:W3CDTF">2016-03-08T02:13:36Z</dcterms:modified>
  <cp:category/>
</cp:coreProperties>
</file>