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U:\下水道課員\管理担当\経営分析比較表\R７年度R６決算\2.提出\"/>
    </mc:Choice>
  </mc:AlternateContent>
  <xr:revisionPtr revIDLastSave="0" documentId="13_ncr:1_{216EB3EE-D1FD-4C03-942A-A592318B8CE0}" xr6:coauthVersionLast="47" xr6:coauthVersionMax="47" xr10:uidLastSave="{00000000-0000-0000-0000-000000000000}"/>
  <workbookProtection workbookAlgorithmName="SHA-512" workbookHashValue="SB27bq+PbKbFysP/Mguk/iQDouA3jT745GIat7HK3MaDIAUwgyX01oudOMXeLuw6ATp4IPCB+ZsWo5e3cBD1KQ==" workbookSaltValue="QkzTYeiSYzDkoZnjlA7zE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L10" i="4"/>
  <c r="I10" i="4"/>
  <c r="AL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<sst xmlns="http://schemas.openxmlformats.org/spreadsheetml/2006/main" count="253" uniqueCount="115">
  <si>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</si>
  <si>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</si>
  <si>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</si>
  <si>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</si>
  <si>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</si>
  <si>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</si>
  <si>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</si>
  <si>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</si>
  <si>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</si>
  <si>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</si>
  <si>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</si>
  <si>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</si>
  <si>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</si>
  <si>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</si>
  <si>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</si>
  <si>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</si>
  <si>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</si>
  <si>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</si>
  <si>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</si>
  <si>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</si>
  <si>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</si>
  <si>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</si>
  <si>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</si>
  <si>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</si>
  <si>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</si>
  <si>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</si>
  <si>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</si>
  <si>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</si>
  <si>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</si>
  <si>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</si>
  <si>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</si>
  <si>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</si>
  <si>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</si>
  <si>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</si>
  <si>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</si>
  <si>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</si>
  <si>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</si>
  <si>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</si>
  <si>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</si>
  <si>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</si>
  <si>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</si>
  <si>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</si>
  <si>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</si>
  <si>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</si>
  <si>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</si>
  <si>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</si>
  <si>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</si>
  <si>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</si>
  <si>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</si>
  <si>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</si>
  <si>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</si>
  <si>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</si>
  <si>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</si>
  <si>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</si>
  <si>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</si>
  <si>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</si>
  <si>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</si>
  <si>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</si>
  <si>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</si>
  <si>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</si>
  <si>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</si>
  <si>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</si>
  <si>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</si>
  <si>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</si>
  <si>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</si>
  <si>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</si>
  <si>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</si>
  <si>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</si>
  <si>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</si>
  <si>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</si>
  <si>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</si>
  <si>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</si>
  <si>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</si>
  <si>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</si>
  <si>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</si>
  <si>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</si>
  <si>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</si>
  <si>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</si>
  <si>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</si>
  <si>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</si>
  <si>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</si>
  <si>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</si>
  <si>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</si>
  <si>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</si>
  <si>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</si>
  <si>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</si>
  <si>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</si>
  <si>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</si>
  <si>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</si>
  <si>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</si>
  <si>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</si>
  <si>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</si>
  <si>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</si>
  <si>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</si>
  <si>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</si>
  <si>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</si>
  <si>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</si>
  <si>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</si>
  <si>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</si>
  <si>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</si>
  <si>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</si>
  <si>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</si>
  <si>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</si>
  <si>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</si>
  <si>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</si>
  <si>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</si>
  <si>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</si>
  <si>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</si>
  <si>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</si>
  <si>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</si>
  <si>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</si>
  <si>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</si>
  <si>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①有形固定資産減価償却率は、類似団体と比較して同水準ですが、平成31年4月1日に法適化した影響があり、単純比較が難しい状況です。
機械装置・浄化槽本体の老朽化による修繕が多く、今後も増加が見込まれるため、更新を含めた老朽化対策を検討する必要があります。</t>
    <rPh sb="23" eb="24">
      <t>ドウ</t>
    </rPh>
    <phoneticPr fontId="4"/>
  </si>
  <si>
    <t xml:space="preserve">本市の特定地域生活排水処理事業の経営は厳しい状態であると認識しています。経費回収率が類似団体と比較して極めて低水準であり、一般会計繰入金に依存した経営となっています。要因は、汚水処理原価に対して、それに見合う適正な使用料収益が確保できていないためと分析しています。
また、近年技術職の採用が少ないことから、人材確保も課題となっています。
今後、機械装置・浄化槽本体の老朽化及び物価高騰による営業費用の更なる増加や人口減少に伴う使用料収益の減少が見込まれることから、引き続き、適正な使用料のあり方を定期的に検討し、安定的な使用料収益の確保を目指すとともに、汚水処理原価を減少させるため、徹底した維持管理費の削減、適切な投資・改修計画を行い、経営の安定化を図りたいと考えています。
</t>
    <rPh sb="169" eb="171">
      <t>コンゴ</t>
    </rPh>
    <rPh sb="172" eb="176">
      <t>キカイソウチ</t>
    </rPh>
    <rPh sb="177" eb="180">
      <t>ジョウカソウ</t>
    </rPh>
    <rPh sb="180" eb="182">
      <t>ホンタイ</t>
    </rPh>
    <rPh sb="183" eb="186">
      <t>ロウキュウカ</t>
    </rPh>
    <rPh sb="186" eb="187">
      <t>オヨ</t>
    </rPh>
    <rPh sb="188" eb="190">
      <t>ブッカ</t>
    </rPh>
    <rPh sb="190" eb="192">
      <t>コウトウ</t>
    </rPh>
    <rPh sb="195" eb="197">
      <t>エイギョウ</t>
    </rPh>
    <rPh sb="197" eb="199">
      <t>ヒヨウ</t>
    </rPh>
    <rPh sb="200" eb="201">
      <t>サラ</t>
    </rPh>
    <rPh sb="203" eb="205">
      <t>ゾウカ</t>
    </rPh>
    <rPh sb="206" eb="208">
      <t>ジンコウ</t>
    </rPh>
    <rPh sb="208" eb="210">
      <t>ゲンショウ</t>
    </rPh>
    <rPh sb="211" eb="212">
      <t>トモナ</t>
    </rPh>
    <rPh sb="213" eb="216">
      <t>シヨウリョウ</t>
    </rPh>
    <rPh sb="216" eb="218">
      <t>シュウエキ</t>
    </rPh>
    <rPh sb="219" eb="221">
      <t>ゲンショウ</t>
    </rPh>
    <rPh sb="222" eb="224">
      <t>ミコ</t>
    </rPh>
    <rPh sb="232" eb="233">
      <t>ヒ</t>
    </rPh>
    <rPh sb="234" eb="235">
      <t>ツヅ</t>
    </rPh>
    <rPh sb="319" eb="321">
      <t>ケイエイ</t>
    </rPh>
    <rPh sb="322" eb="325">
      <t>アンテイカ</t>
    </rPh>
    <rPh sb="326" eb="327">
      <t>ハカ</t>
    </rPh>
    <rPh sb="331" eb="332">
      <t>カンガ</t>
    </rPh>
    <phoneticPr fontId="4"/>
  </si>
  <si>
    <t>①経常収支比率及び⑤経費回収率は、類似団体と比較すると、いずれも低い水準となっています。特に⑤経費回収率は、より低い水準となっており、要因は収益に占める一般会計繰入金の割合が高いためです。令和5年4月に使用料改定を行い、改善を図りましたが、今後も適正な使用料のあり方を定期的に検討するほか、引き続き汚水処理費の削減に努めます。
②累積欠損金比率は、本年度決算が赤字であったことから累積欠損金が増加し、類似団体と比較しても高い水準となっております。また、③流動比率も100％を下回っており、経営改善を図る必要があります。
④企業債残高対事業規模比率は類似団体と比較して大きく上回っています。使用料水準及び企業債のあり方について検討が必要です。
⑥汚水処理原価は、類似団体と比較して高い水準です。投資の適正化、維持管理費の削減が必要です。
⑦施設利用率、⑧水洗化率は100％であり、大きな課題はありません。</t>
    <rPh sb="7" eb="8">
      <t>オヨ</t>
    </rPh>
    <rPh sb="10" eb="12">
      <t>ケイヒ</t>
    </rPh>
    <rPh sb="12" eb="15">
      <t>カイシュウリツ</t>
    </rPh>
    <rPh sb="17" eb="21">
      <t>ルイジダンタイ</t>
    </rPh>
    <rPh sb="32" eb="33">
      <t>ヒク</t>
    </rPh>
    <rPh sb="34" eb="36">
      <t>スイジュン</t>
    </rPh>
    <rPh sb="44" eb="45">
      <t>トク</t>
    </rPh>
    <rPh sb="56" eb="57">
      <t>ヒク</t>
    </rPh>
    <rPh sb="58" eb="60">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</si>
</sst>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82-4199-A7BA-F0F63432BF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82-4199-A7BA-F0F63432BF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164-4644-A17E-C940F0209D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C164-4644-A17E-C940F0209D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18A-462B-BCD6-AF7E54AC3B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18A-462B-BCD6-AF7E54AC3B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95.66</c:v>
                </c:pt>
                <c:pt idx="1">
                  <c:v>95.68</c:v>
                </c:pt>
                <c:pt idx="2">
                  <c:v>95.27</c:v>
                </c:pt>
                <c:pt idx="3">
                  <c:v>95.24</c:v>
                </c:pt>
                <c:pt idx="4">
                  <c:v>94.68</c:v>
                </c:pt>
              </c:numCache>
            </c:numRef>
          </c:val>
          <c:extLst>
            <c:ext xmlns:c16="http://schemas.microsoft.com/office/drawing/2014/chart" uri="{C3380CC4-5D6E-409C-BE32-E72D297353CC}">
              <c16:uniqueId val="{00000000-8BAC-4E9C-B4DD-EFBE377C41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8BAC-4E9C-B4DD-EFBE377C41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9.58</c:v>
                </c:pt>
                <c:pt idx="1">
                  <c:v>13.85</c:v>
                </c:pt>
                <c:pt idx="2">
                  <c:v>18.2</c:v>
                </c:pt>
                <c:pt idx="3">
                  <c:v>22.27</c:v>
                </c:pt>
                <c:pt idx="4">
                  <c:v>26.39</c:v>
                </c:pt>
              </c:numCache>
            </c:numRef>
          </c:val>
          <c:extLst>
            <c:ext xmlns:c16="http://schemas.microsoft.com/office/drawing/2014/chart" uri="{C3380CC4-5D6E-409C-BE32-E72D297353CC}">
              <c16:uniqueId val="{00000000-B635-404E-959F-9276776B42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B635-404E-959F-9276776B42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74-4B4D-A3FF-AC5FC163E4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574-4B4D-A3FF-AC5FC163E4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51.93</c:v>
                </c:pt>
                <c:pt idx="1">
                  <c:v>74.8</c:v>
                </c:pt>
                <c:pt idx="2">
                  <c:v>100.16</c:v>
                </c:pt>
                <c:pt idx="3">
                  <c:v>105.93</c:v>
                </c:pt>
                <c:pt idx="4">
                  <c:v>125.97</c:v>
                </c:pt>
              </c:numCache>
            </c:numRef>
          </c:val>
          <c:extLst>
            <c:ext xmlns:c16="http://schemas.microsoft.com/office/drawing/2014/chart" uri="{C3380CC4-5D6E-409C-BE32-E72D297353CC}">
              <c16:uniqueId val="{00000000-D55C-43AF-949A-863E38B907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D55C-43AF-949A-863E38B907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80.8</c:v>
                </c:pt>
                <c:pt idx="1">
                  <c:v>89.52</c:v>
                </c:pt>
                <c:pt idx="2">
                  <c:v>81.96</c:v>
                </c:pt>
                <c:pt idx="3">
                  <c:v>83.22</c:v>
                </c:pt>
                <c:pt idx="4">
                  <c:v>81.55</c:v>
                </c:pt>
              </c:numCache>
            </c:numRef>
          </c:val>
          <c:extLst>
            <c:ext xmlns:c16="http://schemas.microsoft.com/office/drawing/2014/chart" uri="{C3380CC4-5D6E-409C-BE32-E72D297353CC}">
              <c16:uniqueId val="{00000000-3E98-4A00-9F16-FEC9A927CA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3E98-4A00-9F16-FEC9A927CA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680</c:v>
                </c:pt>
                <c:pt idx="1">
                  <c:v>756.15</c:v>
                </c:pt>
                <c:pt idx="2">
                  <c:v>769.84</c:v>
                </c:pt>
                <c:pt idx="3">
                  <c:v>687.21</c:v>
                </c:pt>
                <c:pt idx="4">
                  <c:v>665.33</c:v>
                </c:pt>
              </c:numCache>
            </c:numRef>
          </c:val>
          <c:extLst>
            <c:ext xmlns:c16="http://schemas.microsoft.com/office/drawing/2014/chart" uri="{C3380CC4-5D6E-409C-BE32-E72D297353CC}">
              <c16:uniqueId val="{00000000-985E-4BE8-83E7-B54CF543E3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85E-4BE8-83E7-B54CF543E3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30.4</c:v>
                </c:pt>
                <c:pt idx="1">
                  <c:v>28.69</c:v>
                </c:pt>
                <c:pt idx="2">
                  <c:v>27.9</c:v>
                </c:pt>
                <c:pt idx="3">
                  <c:v>33.119999999999997</c:v>
                </c:pt>
                <c:pt idx="4">
                  <c:v>33.76</c:v>
                </c:pt>
              </c:numCache>
            </c:numRef>
          </c:val>
          <c:extLst>
            <c:ext xmlns:c16="http://schemas.microsoft.com/office/drawing/2014/chart" uri="{C3380CC4-5D6E-409C-BE32-E72D297353CC}">
              <c16:uniqueId val="{00000000-95A1-4F96-8461-511376619D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95A1-4F96-8461-511376619D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415.03</c:v>
                </c:pt>
                <c:pt idx="1">
                  <c:v>435.88</c:v>
                </c:pt>
                <c:pt idx="2">
                  <c:v>448.22</c:v>
                </c:pt>
                <c:pt idx="3">
                  <c:v>452.39</c:v>
                </c:pt>
                <c:pt idx="4">
                  <c:v>459.7</c:v>
                </c:pt>
              </c:numCache>
            </c:numRef>
          </c:val>
          <c:extLst>
            <c:ext xmlns:c16="http://schemas.microsoft.com/office/drawing/2014/chart" uri="{C3380CC4-5D6E-409C-BE32-E72D297353CC}">
              <c16:uniqueId val="{00000000-42C2-4233-AC3D-A5B0BD6F72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2C2-4233-AC3D-A5B0BD6F72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綾部市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31072</v>
      </c>
      <c r="AM8" s="44"/>
      <c r="AN8" s="44"/>
      <c r="AO8" s="44"/>
      <c r="AP8" s="44"/>
      <c r="AQ8" s="44"/>
      <c r="AR8" s="44"/>
      <c r="AS8" s="44"/>
      <c r="AT8" s="45">
        <f>データ!T6</f>
        <v>347.1</v>
      </c>
      <c r="AU8" s="45"/>
      <c r="AV8" s="45"/>
      <c r="AW8" s="45"/>
      <c r="AX8" s="45"/>
      <c r="AY8" s="45"/>
      <c r="AZ8" s="45"/>
      <c r="BA8" s="45"/>
      <c r="BB8" s="45">
        <f>データ!U6</f>
        <v>89.52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64.61</v>
      </c>
      <c r="J10" s="45"/>
      <c r="K10" s="45"/>
      <c r="L10" s="45"/>
      <c r="M10" s="45"/>
      <c r="N10" s="45"/>
      <c r="O10" s="45"/>
      <c r="P10" s="45">
        <f>データ!P6</f>
        <v>10.95</v>
      </c>
      <c r="Q10" s="45"/>
      <c r="R10" s="45"/>
      <c r="S10" s="45"/>
      <c r="T10" s="45"/>
      <c r="U10" s="45"/>
      <c r="V10" s="45"/>
      <c r="W10" s="45">
        <f>データ!Q6</f>
        <v>100</v>
      </c>
      <c r="X10" s="45"/>
      <c r="Y10" s="45"/>
      <c r="Z10" s="45"/>
      <c r="AA10" s="45"/>
      <c r="AB10" s="45"/>
      <c r="AC10" s="45"/>
      <c r="AD10" s="44">
        <f>データ!R6</f>
        <v>2800</v>
      </c>
      <c r="AE10" s="44"/>
      <c r="AF10" s="44"/>
      <c r="AG10" s="44"/>
      <c r="AH10" s="44"/>
      <c r="AI10" s="44"/>
      <c r="AJ10" s="44"/>
      <c r="AK10" s="2"/>
      <c r="AL10" s="44">
        <f>データ!V6</f>
        <v>3379</v>
      </c>
      <c r="AM10" s="44"/>
      <c r="AN10" s="44"/>
      <c r="AO10" s="44"/>
      <c r="AP10" s="44"/>
      <c r="AQ10" s="44"/>
      <c r="AR10" s="44"/>
      <c r="AS10" s="44"/>
      <c r="AT10" s="45">
        <f>データ!W6</f>
        <v>0.62</v>
      </c>
      <c r="AU10" s="45"/>
      <c r="AV10" s="45"/>
      <c r="AW10" s="45"/>
      <c r="AX10" s="45"/>
      <c r="AY10" s="45"/>
      <c r="AZ10" s="45"/>
      <c r="BA10" s="45"/>
      <c r="BB10" s="45">
        <f>データ!X6</f>
        <v>5450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64UaaWVzbVtz2vhfo5R6kNHqTCbH8+88XHNPKErzJJ+OoOM233GNVQfsJlNQJy8/w7/PQd2HR/FGUlx5Mi7yCQ==" saltValue="ts5v9HUmadB3m7T+6DDB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262030</v>
      </c>
      <c r="D6" s="19">
        <f t="shared" si="3"/>
        <v>46</v>
      </c>
      <c r="E6" s="19">
        <f t="shared" si="3"/>
        <v>18</v>
      </c>
      <c r="F6" s="19">
        <f t="shared" si="3"/>
        <v>0</v>
      </c>
      <c r="G6" s="19">
        <f t="shared" si="3"/>
        <v>0</v>
      </c>
      <c r="H6" s="19" t="str">
        <f t="shared" si="3"/>
        <v>京都府　綾部市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64.61</v>
      </c>
      <c r="P6" s="20">
        <f t="shared" si="3"/>
        <v>10.95</v>
      </c>
      <c r="Q6" s="20">
        <f t="shared" si="3"/>
        <v>100</v>
      </c>
      <c r="R6" s="20">
        <f t="shared" si="3"/>
        <v>2800</v>
      </c>
      <c r="S6" s="20">
        <f t="shared" si="3"/>
        <v>31072</v>
      </c>
      <c r="T6" s="20">
        <f t="shared" si="3"/>
        <v>347.1</v>
      </c>
      <c r="U6" s="20">
        <f t="shared" si="3"/>
        <v>89.52</v>
      </c>
      <c r="V6" s="20">
        <f t="shared" si="3"/>
        <v>3379</v>
      </c>
      <c r="W6" s="20">
        <f t="shared" si="3"/>
        <v>0.62</v>
      </c>
      <c r="X6" s="20">
        <f t="shared" si="3"/>
        <v>5450</v>
      </c>
      <c r="Y6" s="21">
        <f>IF(Y7="",NA(),Y7)</f>
        <v>95.66</v>
      </c>
      <c r="Z6" s="21">
        <f t="shared" ref="Z6:AH6" si="4">IF(Z7="",NA(),Z7)</f>
        <v>95.68</v>
      </c>
      <c r="AA6" s="21">
        <f t="shared" si="4"/>
        <v>95.27</v>
      </c>
      <c r="AB6" s="21">
        <f t="shared" si="4"/>
        <v>95.24</v>
      </c>
      <c r="AC6" s="21">
        <f t="shared" si="4"/>
        <v>94.68</v>
      </c>
      <c r="AD6" s="21">
        <f t="shared" si="4"/>
        <v>99.03</v>
      </c>
      <c r="AE6" s="21">
        <f t="shared" si="4"/>
        <v>100.41</v>
      </c>
      <c r="AF6" s="21">
        <f t="shared" si="4"/>
        <v>100.17</v>
      </c>
      <c r="AG6" s="21">
        <f t="shared" si="4"/>
        <v>96.95</v>
      </c>
      <c r="AH6" s="21">
        <f t="shared" si="4"/>
        <v>99.24</v>
      </c>
      <c r="AI6" s="20" t="str">
        <f>IF(AI7="","",IF(AI7="-","【-】","【"&amp;SUBSTITUTE(TEXT(AI7,"#,##0.00"),"-","△")&amp;"】"))</f>
        <v>【100.06】</v>
      </c>
      <c r="AJ6" s="21">
        <f>IF(AJ7="",NA(),AJ7)</f>
        <v>51.93</v>
      </c>
      <c r="AK6" s="21">
        <f t="shared" ref="AK6:AS6" si="5">IF(AK7="",NA(),AK7)</f>
        <v>74.8</v>
      </c>
      <c r="AL6" s="21">
        <f t="shared" si="5"/>
        <v>100.16</v>
      </c>
      <c r="AM6" s="21">
        <f t="shared" si="5"/>
        <v>105.93</v>
      </c>
      <c r="AN6" s="21">
        <f t="shared" si="5"/>
        <v>125.97</v>
      </c>
      <c r="AO6" s="21">
        <f t="shared" si="5"/>
        <v>74.239999999999995</v>
      </c>
      <c r="AP6" s="21">
        <f t="shared" si="5"/>
        <v>83.92</v>
      </c>
      <c r="AQ6" s="21">
        <f t="shared" si="5"/>
        <v>89.31</v>
      </c>
      <c r="AR6" s="21">
        <f t="shared" si="5"/>
        <v>91.33</v>
      </c>
      <c r="AS6" s="21">
        <f t="shared" si="5"/>
        <v>89.91</v>
      </c>
      <c r="AT6" s="20" t="str">
        <f>IF(AT7="","",IF(AT7="-","【-】","【"&amp;SUBSTITUTE(TEXT(AT7,"#,##0.00"),"-","△")&amp;"】"))</f>
        <v>【84.61】</v>
      </c>
      <c r="AU6" s="21">
        <f>IF(AU7="",NA(),AU7)</f>
        <v>80.8</v>
      </c>
      <c r="AV6" s="21">
        <f t="shared" ref="AV6:BD6" si="6">IF(AV7="",NA(),AV7)</f>
        <v>89.52</v>
      </c>
      <c r="AW6" s="21">
        <f t="shared" si="6"/>
        <v>81.96</v>
      </c>
      <c r="AX6" s="21">
        <f t="shared" si="6"/>
        <v>83.22</v>
      </c>
      <c r="AY6" s="21">
        <f t="shared" si="6"/>
        <v>81.55</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680</v>
      </c>
      <c r="BG6" s="21">
        <f t="shared" ref="BG6:BO6" si="7">IF(BG7="",NA(),BG7)</f>
        <v>756.15</v>
      </c>
      <c r="BH6" s="21">
        <f t="shared" si="7"/>
        <v>769.84</v>
      </c>
      <c r="BI6" s="21">
        <f t="shared" si="7"/>
        <v>687.21</v>
      </c>
      <c r="BJ6" s="21">
        <f t="shared" si="7"/>
        <v>665.33</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30.4</v>
      </c>
      <c r="BR6" s="21">
        <f t="shared" ref="BR6:BZ6" si="8">IF(BR7="",NA(),BR7)</f>
        <v>28.69</v>
      </c>
      <c r="BS6" s="21">
        <f t="shared" si="8"/>
        <v>27.9</v>
      </c>
      <c r="BT6" s="21">
        <f t="shared" si="8"/>
        <v>33.119999999999997</v>
      </c>
      <c r="BU6" s="21">
        <f t="shared" si="8"/>
        <v>33.76</v>
      </c>
      <c r="BV6" s="21">
        <f t="shared" si="8"/>
        <v>60.59</v>
      </c>
      <c r="BW6" s="21">
        <f t="shared" si="8"/>
        <v>60</v>
      </c>
      <c r="BX6" s="21">
        <f t="shared" si="8"/>
        <v>59.01</v>
      </c>
      <c r="BY6" s="21">
        <f t="shared" si="8"/>
        <v>56.06</v>
      </c>
      <c r="BZ6" s="21">
        <f t="shared" si="8"/>
        <v>53.25</v>
      </c>
      <c r="CA6" s="20" t="str">
        <f>IF(CA7="","",IF(CA7="-","【-】","【"&amp;SUBSTITUTE(TEXT(CA7,"#,##0.00"),"-","△")&amp;"】"))</f>
        <v>【51.14】</v>
      </c>
      <c r="CB6" s="21">
        <f>IF(CB7="",NA(),CB7)</f>
        <v>415.03</v>
      </c>
      <c r="CC6" s="21">
        <f t="shared" ref="CC6:CK6" si="9">IF(CC7="",NA(),CC7)</f>
        <v>435.88</v>
      </c>
      <c r="CD6" s="21">
        <f t="shared" si="9"/>
        <v>448.22</v>
      </c>
      <c r="CE6" s="21">
        <f t="shared" si="9"/>
        <v>452.39</v>
      </c>
      <c r="CF6" s="21">
        <f t="shared" si="9"/>
        <v>459.7</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100</v>
      </c>
      <c r="CN6" s="21">
        <f t="shared" ref="CN6:CV6" si="10">IF(CN7="",NA(),CN7)</f>
        <v>100</v>
      </c>
      <c r="CO6" s="21">
        <f t="shared" si="10"/>
        <v>100</v>
      </c>
      <c r="CP6" s="21">
        <f t="shared" si="10"/>
        <v>100</v>
      </c>
      <c r="CQ6" s="21">
        <f t="shared" si="10"/>
        <v>100</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9.58</v>
      </c>
      <c r="DJ6" s="21">
        <f t="shared" ref="DJ6:DR6" si="12">IF(DJ7="",NA(),DJ7)</f>
        <v>13.85</v>
      </c>
      <c r="DK6" s="21">
        <f t="shared" si="12"/>
        <v>18.2</v>
      </c>
      <c r="DL6" s="21">
        <f t="shared" si="12"/>
        <v>22.27</v>
      </c>
      <c r="DM6" s="21">
        <f t="shared" si="12"/>
        <v>26.39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262030</v>
      </c>
      <c r="D7" s="23">
        <v>46</v>
      </c>
      <c r="E7" s="23">
        <v>18</v>
      </c>
      <c r="F7" s="23">
        <v>0</v>
      </c>
      <c r="G7" s="23">
        <v>0</v>
      </c>
      <c r="H7" s="23" t="s">
        <v>96</v>
      </c>
      <c r="I7" s="23" t="s">
        <v>97</v>
      </c>
      <c r="J7" s="23" t="s">
        <v>98</v>
      </c>
      <c r="K7" s="23" t="s">
        <v>99</v>
      </c>
      <c r="L7" s="23" t="s">
        <v>100</v>
      </c>
      <c r="M7" s="23" t="s">
        <v>101</v>
      </c>
      <c r="N7" s="24" t="s">
        <v>102</v>
      </c>
      <c r="O7" s="24">
        <v>64.61</v>
      </c>
      <c r="P7" s="24">
        <v>10.95</v>
      </c>
      <c r="Q7" s="24">
        <v>100</v>
      </c>
      <c r="R7" s="24">
        <v>2800</v>
      </c>
      <c r="S7" s="24">
        <v>31072</v>
      </c>
      <c r="T7" s="24">
        <v>347.1</v>
      </c>
      <c r="U7" s="24">
        <v>89.52</v>
      </c>
      <c r="V7" s="24">
        <v>3379</v>
      </c>
      <c r="W7" s="24">
        <v>0.62</v>
      </c>
      <c r="X7" s="24">
        <v>5450</v>
      </c>
      <c r="Y7" s="24">
        <v>95.66</v>
      </c>
      <c r="Z7" s="24">
        <v>95.68</v>
      </c>
      <c r="AA7" s="24">
        <v>95.27</v>
      </c>
      <c r="AB7" s="24">
        <v>95.24</v>
      </c>
      <c r="AC7" s="24">
        <v>94.68</v>
      </c>
      <c r="AD7" s="24">
        <v>99.03</v>
      </c>
      <c r="AE7" s="24">
        <v>100.41</v>
      </c>
      <c r="AF7" s="24">
        <v>100.17</v>
      </c>
      <c r="AG7" s="24">
        <v>96.95</v>
      </c>
      <c r="AH7" s="24">
        <v>99.24</v>
      </c>
      <c r="AI7" s="24">
        <v>100.06</v>
      </c>
      <c r="AJ7" s="24">
        <v>51.93</v>
      </c>
      <c r="AK7" s="24">
        <v>74.8</v>
      </c>
      <c r="AL7" s="24">
        <v>100.16</v>
      </c>
      <c r="AM7" s="24">
        <v>105.93</v>
      </c>
      <c r="AN7" s="24">
        <v>125.97</v>
      </c>
      <c r="AO7" s="24">
        <v>74.239999999999995</v>
      </c>
      <c r="AP7" s="24">
        <v>83.92</v>
      </c>
      <c r="AQ7" s="24">
        <v>89.31</v>
      </c>
      <c r="AR7" s="24">
        <v>91.33</v>
      </c>
      <c r="AS7" s="24">
        <v>89.91</v>
      </c>
      <c r="AT7" s="24">
        <v>84.61</v>
      </c>
      <c r="AU7" s="24">
        <v>80.8</v>
      </c>
      <c r="AV7" s="24">
        <v>89.52</v>
      </c>
      <c r="AW7" s="24">
        <v>81.96</v>
      </c>
      <c r="AX7" s="24">
        <v>83.22</v>
      </c>
      <c r="AY7" s="24">
        <v>81.55</v>
      </c>
      <c r="AZ7" s="24">
        <v>100.47</v>
      </c>
      <c r="BA7" s="24">
        <v>122.71</v>
      </c>
      <c r="BB7" s="24">
        <v>138.19999999999999</v>
      </c>
      <c r="BC7" s="24">
        <v>126.97</v>
      </c>
      <c r="BD7" s="24">
        <v>103.61</v>
      </c>
      <c r="BE7" s="24">
        <v>106.63</v>
      </c>
      <c r="BF7" s="24">
        <v>680</v>
      </c>
      <c r="BG7" s="24">
        <v>756.15</v>
      </c>
      <c r="BH7" s="24">
        <v>769.84</v>
      </c>
      <c r="BI7" s="24">
        <v>687.21</v>
      </c>
      <c r="BJ7" s="24">
        <v>665.33</v>
      </c>
      <c r="BK7" s="24">
        <v>294.27</v>
      </c>
      <c r="BL7" s="24">
        <v>294.08999999999997</v>
      </c>
      <c r="BM7" s="24">
        <v>294.08999999999997</v>
      </c>
      <c r="BN7" s="24">
        <v>338.47</v>
      </c>
      <c r="BO7" s="24">
        <v>368.83</v>
      </c>
      <c r="BP7" s="24">
        <v>386.06</v>
      </c>
      <c r="BQ7" s="24">
        <v>30.4</v>
      </c>
      <c r="BR7" s="24">
        <v>28.69</v>
      </c>
      <c r="BS7" s="24">
        <v>27.9</v>
      </c>
      <c r="BT7" s="24">
        <v>33.119999999999997</v>
      </c>
      <c r="BU7" s="24">
        <v>33.76</v>
      </c>
      <c r="BV7" s="24">
        <v>60.59</v>
      </c>
      <c r="BW7" s="24">
        <v>60</v>
      </c>
      <c r="BX7" s="24">
        <v>59.01</v>
      </c>
      <c r="BY7" s="24">
        <v>56.06</v>
      </c>
      <c r="BZ7" s="24">
        <v>53.25</v>
      </c>
      <c r="CA7" s="24">
        <v>51.14</v>
      </c>
      <c r="CB7" s="24">
        <v>415.03</v>
      </c>
      <c r="CC7" s="24">
        <v>435.88</v>
      </c>
      <c r="CD7" s="24">
        <v>448.22</v>
      </c>
      <c r="CE7" s="24">
        <v>452.39</v>
      </c>
      <c r="CF7" s="24">
        <v>459.7</v>
      </c>
      <c r="CG7" s="24">
        <v>280.23</v>
      </c>
      <c r="CH7" s="24">
        <v>282.70999999999998</v>
      </c>
      <c r="CI7" s="24">
        <v>291.82</v>
      </c>
      <c r="CJ7" s="24">
        <v>304.36</v>
      </c>
      <c r="CK7" s="24">
        <v>325.45</v>
      </c>
      <c r="CL7" s="24">
        <v>329.31</v>
      </c>
      <c r="CM7" s="24">
        <v>100</v>
      </c>
      <c r="CN7" s="24">
        <v>100</v>
      </c>
      <c r="CO7" s="24">
        <v>100</v>
      </c>
      <c r="CP7" s="24">
        <v>100</v>
      </c>
      <c r="CQ7" s="24">
        <v>100</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9.58</v>
      </c>
      <c r="DJ7" s="24">
        <v>13.85</v>
      </c>
      <c r="DK7" s="24">
        <v>18.2</v>
      </c>
      <c r="DL7" s="24">
        <v>22.27</v>
      </c>
      <c r="DM7" s="24">
        <v>26.39</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