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4 綾部市\"/>
    </mc:Choice>
  </mc:AlternateContent>
  <xr:revisionPtr revIDLastSave="0" documentId="13_ncr:1_{D4549230-5639-445A-A6B1-B1CF635F1E6F}" xr6:coauthVersionLast="47" xr6:coauthVersionMax="47" xr10:uidLastSave="{00000000-0000-0000-0000-000000000000}"/>
  <workbookProtection workbookAlgorithmName="SHA-512" workbookHashValue="snSO8BcipBav7bZb1LevNeFWdSoOzpvfxEnvjTChAMBDAQ2qOn6/vfrpT0yTd/FaOa6/9RoE4y1P5xKNn7A1RA==" workbookSaltValue="MmYTf2rpkDhJCCPTg3nTaw==" workbookSpinCount="100000" lockStructure="1"/>
  <bookViews>
    <workbookView xWindow="28680" yWindow="-475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<sst xmlns="http://schemas.openxmlformats.org/spreadsheetml/2006/main" count="231" uniqueCount="116">
  <si>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</si>
  <si>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</si>
  <si>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</si>
  <si>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</si>
  <si>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</si>
  <si>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</si>
  <si>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</si>
  <si>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</si>
  <si>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</si>
  <si>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</si>
  <si>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</si>
  <si>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</si>
  <si>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</si>
  <si>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</si>
  <si>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</si>
  <si>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</si>
  <si>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</si>
  <si>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</si>
  <si>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</si>
  <si>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</si>
  <si>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</si>
  <si>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</si>
  <si>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</si>
  <si>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</si>
  <si>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</si>
  <si>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</si>
  <si>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</si>
  <si>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</si>
  <si>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</si>
  <si>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</si>
  <si>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</si>
  <si>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</si>
  <si>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</si>
  <si>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</si>
  <si>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</si>
  <si>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</si>
  <si>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</si>
  <si>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</si>
  <si>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</si>
  <si>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</si>
  <si>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</si>
  <si>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</si>
  <si>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</si>
  <si>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</si>
  <si>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</si>
  <si>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</si>
  <si>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</si>
  <si>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</si>
  <si>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</si>
  <si>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</si>
  <si>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</si>
  <si>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</si>
  <si>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</si>
  <si>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</si>
  <si>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</si>
  <si>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</si>
  <si>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</si>
  <si>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</si>
  <si>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</si>
  <si>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</si>
  <si>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</si>
  <si>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</si>
  <si>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</si>
  <si>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</si>
  <si>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</si>
  <si>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</si>
  <si>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</si>
  <si>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</si>
  <si>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</si>
  <si>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</si>
  <si>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</si>
  <si>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</si>
  <si>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</si>
  <si>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</si>
  <si>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</si>
  <si>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</si>
  <si>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</si>
  <si>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</si>
  <si>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</si>
  <si>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</si>
  <si>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</si>
  <si>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</si>
  <si>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</si>
  <si>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</si>
  <si>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</si>
  <si>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</si>
  <si>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</si>
  <si>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</si>
  <si>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</si>
  <si>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</si>
  <si>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</si>
  <si>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</si>
  <si>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</si>
  <si>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</si>
  <si>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</si>
  <si>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</si>
  <si>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</si>
  <si>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</si>
  <si>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</si>
  <si>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</si>
  <si>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</si>
  <si>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</si>
  <si>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</si>
  <si>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</si>
  <si>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</si>
  <si>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</si>
  <si>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</si>
  <si>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</si>
  <si>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</si>
  <si>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</si>
  <si>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</si>
  <si>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</si>
  <si>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</si>
  <si>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管渠は比較的新しい状況です。
①有形固定資産減価償却率は、類似団体と比較して低い水準ですが、平成31年4月1日に法適化した影響があり、単純比較が難しい状況です。
②管渠は比較的新しい状況ですが、雨水の管渠で令和4年度から法定耐用年数を経過したものがあります。日々の点検・維持管理から異常等は確認されていませんが、必要に応じて補修・改修を検討します。
③管渠改善率は類似団体の平均を下回っており、カメラ調査においても異常は確認されておらず、管渠の改築更新は実施していません。
機器等について、老朽化が進行する中で、長寿命化対策等を検討・実施していく時期を迎えています。</t>
    <rPh sb="103" eb="105">
      <t>レイワ</t>
    </rPh>
    <rPh sb="106" eb="108">
      <t>ネンド</t>
    </rPh>
    <phoneticPr fontId="4"/>
  </si>
  <si>
    <t>本市の公共下水道事業の経営は厳しい状態であると認識しています。特に、汚水処理原価が類似団体の平均値を上回る数値になっており、今後汚水処理原価を減少させるために、徹底した投資の適正化や維持管理費の削減が最重要課題であると認識しています。使用料改定の影響により経常収支比率及び経費回収率は改善しました。しかし、依然本市の経常収支比率は累積欠損金比率が高く、人口減少による使用料収入の減少や人件費・物価高騰により、さらに累積欠損金比率が高くなることが予測されます。引き続き、適正な使用料のあり方を定期的に検討し、使用料収益の確保を目指すとともに、維持管理費の削減、適切な投資・改修計画を行い、経営の安定化を図りたいと考えます。</t>
    <rPh sb="38" eb="39">
      <t>ハラ</t>
    </rPh>
    <rPh sb="117" eb="122">
      <t>シヨウリョウカイテイ</t>
    </rPh>
    <rPh sb="123" eb="125">
      <t>エイキョウ</t>
    </rPh>
    <rPh sb="128" eb="134">
      <t>ケイジョウシュウシヒリツ</t>
    </rPh>
    <rPh sb="134" eb="135">
      <t>オヨ</t>
    </rPh>
    <rPh sb="136" eb="141">
      <t>ケイヒカイシュウリツ</t>
    </rPh>
    <rPh sb="142" eb="144">
      <t>カイゼン</t>
    </rPh>
    <rPh sb="153" eb="155">
      <t>イゼン</t>
    </rPh>
    <rPh sb="176" eb="180">
      <t>ジンコウゲンショウ</t>
    </rPh>
    <rPh sb="183" eb="188">
      <t>シヨウリョウシュウニュウ</t>
    </rPh>
    <rPh sb="189" eb="191">
      <t>ゲンショウ</t>
    </rPh>
    <rPh sb="192" eb="195">
      <t>ジンケンヒ</t>
    </rPh>
    <rPh sb="196" eb="200">
      <t>ブッカコウトウ</t>
    </rPh>
    <rPh sb="222" eb="224">
      <t>ヨソク</t>
    </rPh>
    <rPh sb="229" eb="230">
      <t>ヒ</t>
    </rPh>
    <rPh sb="231" eb="232">
      <t>ツヅ</t>
    </rPh>
    <rPh sb="234" eb="236">
      <t>テキセイ</t>
    </rPh>
    <rPh sb="237" eb="240">
      <t>シヨウリョウ</t>
    </rPh>
    <rPh sb="243" eb="244">
      <t>カタ</t>
    </rPh>
    <rPh sb="245" eb="248">
      <t>テイキテキ</t>
    </rPh>
    <rPh sb="249" eb="251">
      <t>ケントウ</t>
    </rPh>
    <rPh sb="253" eb="256">
      <t>シヨウリョウ</t>
    </rPh>
    <rPh sb="256" eb="258">
      <t>シュウエキ</t>
    </rPh>
    <rPh sb="259" eb="261">
      <t>カクホ</t>
    </rPh>
    <rPh sb="262" eb="264">
      <t>メザ</t>
    </rPh>
    <rPh sb="270" eb="274">
      <t>イジカンリ</t>
    </rPh>
    <rPh sb="274" eb="275">
      <t>ヒ</t>
    </rPh>
    <rPh sb="276" eb="278">
      <t>サクゲン</t>
    </rPh>
    <rPh sb="279" eb="281">
      <t>テキセツ</t>
    </rPh>
    <rPh sb="282" eb="284">
      <t>トウシ</t>
    </rPh>
    <rPh sb="285" eb="287">
      <t>カイシュウ</t>
    </rPh>
    <rPh sb="287" eb="289">
      <t>ケイカク</t>
    </rPh>
    <rPh sb="290" eb="291">
      <t>オコナ</t>
    </rPh>
    <rPh sb="293" eb="295">
      <t>ケイエイ</t>
    </rPh>
    <rPh sb="296" eb="299">
      <t>アンテイカ</t>
    </rPh>
    <rPh sb="300" eb="301">
      <t>ハカ</t>
    </rPh>
    <rPh sb="305" eb="306">
      <t>カンガ</t>
    </rPh>
    <phoneticPr fontId="4"/>
  </si>
  <si>
    <t>①令和３，４年度は経常収支比率が100％を下回りましたが、令和５年４月に使用料改定を行った影響により、令和５，６年度は100％を上回りました。
②使用料改定の影響により累積欠損金比率は減少傾向ですが、平均よりも高い状態が続いています。
③流動比率は前年度より減少し、類似団体の平均を下回っており、今後、流動資産の増加を図りつつ流動負債を減少させる経営の方法を考える必要があります。
④企業債残高対事業規模比率は、使用料改定を行った影響により減少しましたが、類似団体の平均を上回っています。今後も投資規模及び企業債のあり方を検討していく必要があります。
⑤経費回収率は、類似団体の平均を上回っていますが、100％の水準までには達していません。使用料改定を行いましたが、引き続き収益の確保及び維持管理費の削減を行います。
⑥汚水処理原価についても類似団体と比較して高い状況にあります。投資の適正化、維持管理費の削減の取組が重要であると考えます。
⑦施設利用率は整備途中のため、今後、数値が上昇していく見込みです。また、地域の特性上、お盆又は年末年始などは一時的に増大する時期があるため、一定の余裕は必要と考えています。
⑧水洗化率については100%にはなっておりません。類似団体区分が変わったため、前年度からの比較はできませんが、類似団体の平均より低く、今後も拡大した地域への水洗化促進が重要と考えます。</t>
    <rPh sb="1" eb="3">
      <t>レイワ</t>
    </rPh>
    <rPh sb="6" eb="8">
      <t>ネンド</t>
    </rPh>
    <rPh sb="45" eb="47">
      <t>エイキョウ</t>
    </rPh>
    <rPh sb="51" eb="53">
      <t>レイワ</t>
    </rPh>
    <rPh sb="56" eb="58">
      <t>ネンド</t>
    </rPh>
    <rPh sb="64" eb="66">
      <t>ウワマワ</t>
    </rPh>
    <rPh sb="79" eb="81">
      <t>エイキョウ</t>
    </rPh>
    <rPh sb="92" eb="94">
      <t>ゲンショウ</t>
    </rPh>
    <rPh sb="94" eb="96">
      <t>ケイコウ</t>
    </rPh>
    <rPh sb="215" eb="217">
      <t>エイキョウ</t>
    </rPh>
    <rPh sb="220" eb="222">
      <t>ゲンショウ</t>
    </rPh>
    <rPh sb="337" eb="339">
      <t>シュウエキ</t>
    </rPh>
    <rPh sb="340" eb="342">
      <t>カクホ</t>
    </rPh>
    <rPh sb="342" eb="343">
      <t>オヨ</t>
    </rPh>
    <rPh sb="537" eb="539">
      <t>クブン</t>
    </rPh>
    <rPh sb="540" eb="541">
      <t>カ</t>
    </rPh>
    <rPh sb="547" eb="550">
      <t>ゼンネンド</t>
    </rPh>
    <rPh sb="553" eb="555">
      <t>ヒカク</t>
    </rPh>
    <rPh sb="572" eb="57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</si>
</sst>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D2-4A10-8C03-FA6483A5A6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0.15</c:v>
                </c:pt>
              </c:numCache>
            </c:numRef>
          </c:val>
          <c:smooth val="0"/>
          <c:extLst>
            <c:ext xmlns:c16="http://schemas.microsoft.com/office/drawing/2014/chart" uri="{C3380CC4-5D6E-409C-BE32-E72D297353CC}">
              <c16:uniqueId val="{00000001-50D2-4A10-8C03-FA6483A5A6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58.5</c:v>
                </c:pt>
                <c:pt idx="1">
                  <c:v>59.49</c:v>
                </c:pt>
                <c:pt idx="2">
                  <c:v>58.96</c:v>
                </c:pt>
                <c:pt idx="3">
                  <c:v>59.12</c:v>
                </c:pt>
                <c:pt idx="4">
                  <c:v>59.89</c:v>
                </c:pt>
              </c:numCache>
            </c:numRef>
          </c:val>
          <c:extLst>
            <c:ext xmlns:c16="http://schemas.microsoft.com/office/drawing/2014/chart" uri="{C3380CC4-5D6E-409C-BE32-E72D297353CC}">
              <c16:uniqueId val="{00000000-76D9-45BA-B82D-F718CF5CBA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56.85</c:v>
                </c:pt>
              </c:numCache>
            </c:numRef>
          </c:val>
          <c:smooth val="0"/>
          <c:extLst>
            <c:ext xmlns:c16="http://schemas.microsoft.com/office/drawing/2014/chart" uri="{C3380CC4-5D6E-409C-BE32-E72D297353CC}">
              <c16:uniqueId val="{00000001-76D9-45BA-B82D-F718CF5CBA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84.83</c:v>
                </c:pt>
                <c:pt idx="1">
                  <c:v>85.13</c:v>
                </c:pt>
                <c:pt idx="2">
                  <c:v>85.11</c:v>
                </c:pt>
                <c:pt idx="3">
                  <c:v>85.32</c:v>
                </c:pt>
                <c:pt idx="4">
                  <c:v>85.4</c:v>
                </c:pt>
              </c:numCache>
            </c:numRef>
          </c:val>
          <c:extLst>
            <c:ext xmlns:c16="http://schemas.microsoft.com/office/drawing/2014/chart" uri="{C3380CC4-5D6E-409C-BE32-E72D297353CC}">
              <c16:uniqueId val="{00000000-D511-446A-971D-D2C1D9FB37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90.79</c:v>
                </c:pt>
              </c:numCache>
            </c:numRef>
          </c:val>
          <c:smooth val="0"/>
          <c:extLst>
            <c:ext xmlns:c16="http://schemas.microsoft.com/office/drawing/2014/chart" uri="{C3380CC4-5D6E-409C-BE32-E72D297353CC}">
              <c16:uniqueId val="{00000001-D511-446A-971D-D2C1D9FB37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100.75</c:v>
                </c:pt>
                <c:pt idx="1">
                  <c:v>96.88</c:v>
                </c:pt>
                <c:pt idx="2">
                  <c:v>95.18</c:v>
                </c:pt>
                <c:pt idx="3">
                  <c:v>100.35</c:v>
                </c:pt>
                <c:pt idx="4">
                  <c:v>100.88</c:v>
                </c:pt>
              </c:numCache>
            </c:numRef>
          </c:val>
          <c:extLst>
            <c:ext xmlns:c16="http://schemas.microsoft.com/office/drawing/2014/chart" uri="{C3380CC4-5D6E-409C-BE32-E72D297353CC}">
              <c16:uniqueId val="{00000000-2B81-40CF-B8B2-4E60812E33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105.5</c:v>
                </c:pt>
              </c:numCache>
            </c:numRef>
          </c:val>
          <c:smooth val="0"/>
          <c:extLst>
            <c:ext xmlns:c16="http://schemas.microsoft.com/office/drawing/2014/chart" uri="{C3380CC4-5D6E-409C-BE32-E72D297353CC}">
              <c16:uniqueId val="{00000001-2B81-40CF-B8B2-4E60812E33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c:v>
                </c:pt>
                <c:pt idx="1">
                  <c:v>8.74</c:v>
                </c:pt>
                <c:pt idx="2">
                  <c:v>11.44</c:v>
                </c:pt>
                <c:pt idx="3">
                  <c:v>13.98</c:v>
                </c:pt>
                <c:pt idx="4">
                  <c:v>16.63</c:v>
                </c:pt>
              </c:numCache>
            </c:numRef>
          </c:val>
          <c:extLst>
            <c:ext xmlns:c16="http://schemas.microsoft.com/office/drawing/2014/chart" uri="{C3380CC4-5D6E-409C-BE32-E72D297353CC}">
              <c16:uniqueId val="{00000000-0358-44E6-B5D0-62FC9CB9D0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28.47</c:v>
                </c:pt>
              </c:numCache>
            </c:numRef>
          </c:val>
          <c:smooth val="0"/>
          <c:extLst>
            <c:ext xmlns:c16="http://schemas.microsoft.com/office/drawing/2014/chart" uri="{C3380CC4-5D6E-409C-BE32-E72D297353CC}">
              <c16:uniqueId val="{00000001-0358-44E6-B5D0-62FC9CB9D0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2.34</c:v>
                </c:pt>
                <c:pt idx="3" formatCode="#,##0.00;&quot;△&quot;#,##0.00;&quot;-&quot;">
                  <c:v>2.48</c:v>
                </c:pt>
                <c:pt idx="4" formatCode="#,##0.00;&quot;△&quot;#,##0.00;&quot;-&quot;">
                  <c:v>2.64</c:v>
                </c:pt>
              </c:numCache>
            </c:numRef>
          </c:val>
          <c:extLst>
            <c:ext xmlns:c16="http://schemas.microsoft.com/office/drawing/2014/chart" uri="{C3380CC4-5D6E-409C-BE32-E72D297353CC}">
              <c16:uniqueId val="{00000000-4D09-48BA-886A-DA14E6CFB9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1.87</c:v>
                </c:pt>
              </c:numCache>
            </c:numRef>
          </c:val>
          <c:smooth val="0"/>
          <c:extLst>
            <c:ext xmlns:c16="http://schemas.microsoft.com/office/drawing/2014/chart" uri="{C3380CC4-5D6E-409C-BE32-E72D297353CC}">
              <c16:uniqueId val="{00000001-4D09-48BA-886A-DA14E6CFB9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107.72</c:v>
                </c:pt>
                <c:pt idx="1">
                  <c:v>118.49</c:v>
                </c:pt>
                <c:pt idx="2">
                  <c:v>139.41999999999999</c:v>
                </c:pt>
                <c:pt idx="3">
                  <c:v>114.11</c:v>
                </c:pt>
                <c:pt idx="4">
                  <c:v>103.31</c:v>
                </c:pt>
              </c:numCache>
            </c:numRef>
          </c:val>
          <c:extLst>
            <c:ext xmlns:c16="http://schemas.microsoft.com/office/drawing/2014/chart" uri="{C3380CC4-5D6E-409C-BE32-E72D297353CC}">
              <c16:uniqueId val="{00000000-85D1-4162-89CF-3A1FBAD6DF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16.91</c:v>
                </c:pt>
              </c:numCache>
            </c:numRef>
          </c:val>
          <c:smooth val="0"/>
          <c:extLst>
            <c:ext xmlns:c16="http://schemas.microsoft.com/office/drawing/2014/chart" uri="{C3380CC4-5D6E-409C-BE32-E72D297353CC}">
              <c16:uniqueId val="{00000001-85D1-4162-89CF-3A1FBAD6DF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36.909999999999997</c:v>
                </c:pt>
                <c:pt idx="1">
                  <c:v>31.24</c:v>
                </c:pt>
                <c:pt idx="2">
                  <c:v>29.87</c:v>
                </c:pt>
                <c:pt idx="3">
                  <c:v>42.45</c:v>
                </c:pt>
                <c:pt idx="4">
                  <c:v>26.97</c:v>
                </c:pt>
              </c:numCache>
            </c:numRef>
          </c:val>
          <c:extLst>
            <c:ext xmlns:c16="http://schemas.microsoft.com/office/drawing/2014/chart" uri="{C3380CC4-5D6E-409C-BE32-E72D297353CC}">
              <c16:uniqueId val="{00000000-9933-4F96-A43E-6ADDDD04E4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73.930000000000007</c:v>
                </c:pt>
              </c:numCache>
            </c:numRef>
          </c:val>
          <c:smooth val="0"/>
          <c:extLst>
            <c:ext xmlns:c16="http://schemas.microsoft.com/office/drawing/2014/chart" uri="{C3380CC4-5D6E-409C-BE32-E72D297353CC}">
              <c16:uniqueId val="{00000001-9933-4F96-A43E-6ADDDD04E4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3773.01</c:v>
                </c:pt>
                <c:pt idx="1">
                  <c:v>3787.04</c:v>
                </c:pt>
                <c:pt idx="2">
                  <c:v>3810.74</c:v>
                </c:pt>
                <c:pt idx="3">
                  <c:v>3291.95</c:v>
                </c:pt>
                <c:pt idx="4">
                  <c:v>3071.8</c:v>
                </c:pt>
              </c:numCache>
            </c:numRef>
          </c:val>
          <c:extLst>
            <c:ext xmlns:c16="http://schemas.microsoft.com/office/drawing/2014/chart" uri="{C3380CC4-5D6E-409C-BE32-E72D297353CC}">
              <c16:uniqueId val="{00000000-E548-4D2F-A510-52E26868A06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795.22</c:v>
                </c:pt>
              </c:numCache>
            </c:numRef>
          </c:val>
          <c:smooth val="0"/>
          <c:extLst>
            <c:ext xmlns:c16="http://schemas.microsoft.com/office/drawing/2014/chart" uri="{C3380CC4-5D6E-409C-BE32-E72D297353CC}">
              <c16:uniqueId val="{00000001-E548-4D2F-A510-52E26868A06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88.96</c:v>
                </c:pt>
                <c:pt idx="1">
                  <c:v>88.49</c:v>
                </c:pt>
                <c:pt idx="2">
                  <c:v>87.54</c:v>
                </c:pt>
                <c:pt idx="3">
                  <c:v>98.45</c:v>
                </c:pt>
                <c:pt idx="4">
                  <c:v>97.46</c:v>
                </c:pt>
              </c:numCache>
            </c:numRef>
          </c:val>
          <c:extLst>
            <c:ext xmlns:c16="http://schemas.microsoft.com/office/drawing/2014/chart" uri="{C3380CC4-5D6E-409C-BE32-E72D297353CC}">
              <c16:uniqueId val="{00000000-DE91-447D-9120-2C3B8633D8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90.78</c:v>
                </c:pt>
              </c:numCache>
            </c:numRef>
          </c:val>
          <c:smooth val="0"/>
          <c:extLst>
            <c:ext xmlns:c16="http://schemas.microsoft.com/office/drawing/2014/chart" uri="{C3380CC4-5D6E-409C-BE32-E72D297353CC}">
              <c16:uniqueId val="{00000001-DE91-447D-9120-2C3B8633D8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194.21</c:v>
                </c:pt>
                <c:pt idx="1">
                  <c:v>196.66</c:v>
                </c:pt>
                <c:pt idx="2">
                  <c:v>198.54</c:v>
                </c:pt>
                <c:pt idx="3">
                  <c:v>202.71</c:v>
                </c:pt>
                <c:pt idx="4">
                  <c:v>216.11</c:v>
                </c:pt>
              </c:numCache>
            </c:numRef>
          </c:val>
          <c:extLst>
            <c:ext xmlns:c16="http://schemas.microsoft.com/office/drawing/2014/chart" uri="{C3380CC4-5D6E-409C-BE32-E72D297353CC}">
              <c16:uniqueId val="{00000000-8B63-45C6-83DC-8A2CABD75A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170.83</c:v>
                </c:pt>
              </c:numCache>
            </c:numRef>
          </c:val>
          <c:smooth val="0"/>
          <c:extLst>
            <c:ext xmlns:c16="http://schemas.microsoft.com/office/drawing/2014/chart" uri="{C3380CC4-5D6E-409C-BE32-E72D297353CC}">
              <c16:uniqueId val="{00000001-8B63-45C6-83DC-8A2CABD75A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綾部市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31072</v>
      </c>
      <c r="AM8" s="41"/>
      <c r="AN8" s="41"/>
      <c r="AO8" s="41"/>
      <c r="AP8" s="41"/>
      <c r="AQ8" s="41"/>
      <c r="AR8" s="41"/>
      <c r="AS8" s="41"/>
      <c r="AT8" s="34">
        <f>データ!T6</f>
        <v>347.1</v>
      </c>
      <c r="AU8" s="34"/>
      <c r="AV8" s="34"/>
      <c r="AW8" s="34"/>
      <c r="AX8" s="34"/>
      <c r="AY8" s="34"/>
      <c r="AZ8" s="34"/>
      <c r="BA8" s="34"/>
      <c r="BB8" s="34">
        <f>データ!U6</f>
        <v>89.52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37.57</v>
      </c>
      <c r="J10" s="34"/>
      <c r="K10" s="34"/>
      <c r="L10" s="34"/>
      <c r="M10" s="34"/>
      <c r="N10" s="34"/>
      <c r="O10" s="34"/>
      <c r="P10" s="34">
        <f>データ!P6</f>
        <v>53.5</v>
      </c>
      <c r="Q10" s="34"/>
      <c r="R10" s="34"/>
      <c r="S10" s="34"/>
      <c r="T10" s="34"/>
      <c r="U10" s="34"/>
      <c r="V10" s="34"/>
      <c r="W10" s="34">
        <f>データ!Q6</f>
        <v>94.23</v>
      </c>
      <c r="X10" s="34"/>
      <c r="Y10" s="34"/>
      <c r="Z10" s="34"/>
      <c r="AA10" s="34"/>
      <c r="AB10" s="34"/>
      <c r="AC10" s="34"/>
      <c r="AD10" s="41">
        <f>データ!R6</f>
        <v>3300</v>
      </c>
      <c r="AE10" s="41"/>
      <c r="AF10" s="41"/>
      <c r="AG10" s="41"/>
      <c r="AH10" s="41"/>
      <c r="AI10" s="41"/>
      <c r="AJ10" s="41"/>
      <c r="AK10" s="2"/>
      <c r="AL10" s="41">
        <f>データ!V6</f>
        <v>16504</v>
      </c>
      <c r="AM10" s="41"/>
      <c r="AN10" s="41"/>
      <c r="AO10" s="41"/>
      <c r="AP10" s="41"/>
      <c r="AQ10" s="41"/>
      <c r="AR10" s="41"/>
      <c r="AS10" s="41"/>
      <c r="AT10" s="34">
        <f>データ!W6</f>
        <v>4.79</v>
      </c>
      <c r="AU10" s="34"/>
      <c r="AV10" s="34"/>
      <c r="AW10" s="34"/>
      <c r="AX10" s="34"/>
      <c r="AY10" s="34"/>
      <c r="AZ10" s="34"/>
      <c r="BA10" s="34"/>
      <c r="BB10" s="34">
        <f>データ!X6</f>
        <v>3445.51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YEnVE7KTXc3dmGij0QbI/nUvshRR5BNkWnj9NktGQCjfr4GsiJnppv5QRYua5lfcuHhmS5HNC+/vtO7VBDQ+Q==" saltValue="AVPZd6k1Fia/VpFhNONTv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262030</v>
      </c>
      <c r="D6" s="19">
        <f t="shared" si="3"/>
        <v>46</v>
      </c>
      <c r="E6" s="19">
        <f t="shared" si="3"/>
        <v>17</v>
      </c>
      <c r="F6" s="19">
        <f t="shared" si="3"/>
        <v>1</v>
      </c>
      <c r="G6" s="19">
        <f t="shared" si="3"/>
        <v>0</v>
      </c>
      <c r="H6" s="19" t="str">
        <f t="shared" si="3"/>
        <v>京都府　綾部市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37.57</v>
      </c>
      <c r="P6" s="20">
        <f t="shared" si="3"/>
        <v>53.5</v>
      </c>
      <c r="Q6" s="20">
        <f t="shared" si="3"/>
        <v>94.23</v>
      </c>
      <c r="R6" s="20">
        <f t="shared" si="3"/>
        <v>3300</v>
      </c>
      <c r="S6" s="20">
        <f t="shared" si="3"/>
        <v>31072</v>
      </c>
      <c r="T6" s="20">
        <f t="shared" si="3"/>
        <v>347.1</v>
      </c>
      <c r="U6" s="20">
        <f t="shared" si="3"/>
        <v>89.52</v>
      </c>
      <c r="V6" s="20">
        <f t="shared" si="3"/>
        <v>16504</v>
      </c>
      <c r="W6" s="20">
        <f t="shared" si="3"/>
        <v>4.79</v>
      </c>
      <c r="X6" s="20">
        <f t="shared" si="3"/>
        <v>3445.51</v>
      </c>
      <c r="Y6" s="21">
        <f>IF(Y7="",NA(),Y7)</f>
        <v>100.75</v>
      </c>
      <c r="Z6" s="21">
        <f t="shared" ref="Z6:AH6" si="4">IF(Z7="",NA(),Z7)</f>
        <v>96.88</v>
      </c>
      <c r="AA6" s="21">
        <f t="shared" si="4"/>
        <v>95.18</v>
      </c>
      <c r="AB6" s="21">
        <f t="shared" si="4"/>
        <v>100.35</v>
      </c>
      <c r="AC6" s="21">
        <f t="shared" si="4"/>
        <v>100.88</v>
      </c>
      <c r="AD6" s="21">
        <f t="shared" si="4"/>
        <v>107.21</v>
      </c>
      <c r="AE6" s="21">
        <f t="shared" si="4"/>
        <v>107.08</v>
      </c>
      <c r="AF6" s="21">
        <f t="shared" si="4"/>
        <v>106.08</v>
      </c>
      <c r="AG6" s="21">
        <f t="shared" si="4"/>
        <v>106.87</v>
      </c>
      <c r="AH6" s="21">
        <f t="shared" si="4"/>
        <v>105.5</v>
      </c>
      <c r="AI6" s="20" t="str">
        <f>IF(AI7="","",IF(AI7="-","【-】","【"&amp;SUBSTITUTE(TEXT(AI7,"#,##0.00"),"-","△")&amp;"】"))</f>
        <v>【105.36】</v>
      </c>
      <c r="AJ6" s="21">
        <f>IF(AJ7="",NA(),AJ7)</f>
        <v>107.72</v>
      </c>
      <c r="AK6" s="21">
        <f t="shared" ref="AK6:AS6" si="5">IF(AK7="",NA(),AK7)</f>
        <v>118.49</v>
      </c>
      <c r="AL6" s="21">
        <f t="shared" si="5"/>
        <v>139.41999999999999</v>
      </c>
      <c r="AM6" s="21">
        <f t="shared" si="5"/>
        <v>114.11</v>
      </c>
      <c r="AN6" s="21">
        <f t="shared" si="5"/>
        <v>103.31</v>
      </c>
      <c r="AO6" s="21">
        <f t="shared" si="5"/>
        <v>43.71</v>
      </c>
      <c r="AP6" s="21">
        <f t="shared" si="5"/>
        <v>45.94</v>
      </c>
      <c r="AQ6" s="21">
        <f t="shared" si="5"/>
        <v>29.34</v>
      </c>
      <c r="AR6" s="21">
        <f t="shared" si="5"/>
        <v>21.73</v>
      </c>
      <c r="AS6" s="21">
        <f t="shared" si="5"/>
        <v>16.91</v>
      </c>
      <c r="AT6" s="20" t="str">
        <f>IF(AT7="","",IF(AT7="-","【-】","【"&amp;SUBSTITUTE(TEXT(AT7,"#,##0.00"),"-","△")&amp;"】"))</f>
        <v>【3.12】</v>
      </c>
      <c r="AU6" s="21">
        <f>IF(AU7="",NA(),AU7)</f>
        <v>36.909999999999997</v>
      </c>
      <c r="AV6" s="21">
        <f t="shared" ref="AV6:BD6" si="6">IF(AV7="",NA(),AV7)</f>
        <v>31.24</v>
      </c>
      <c r="AW6" s="21">
        <f t="shared" si="6"/>
        <v>29.87</v>
      </c>
      <c r="AX6" s="21">
        <f t="shared" si="6"/>
        <v>42.45</v>
      </c>
      <c r="AY6" s="21">
        <f t="shared" si="6"/>
        <v>26.97</v>
      </c>
      <c r="AZ6" s="21">
        <f t="shared" si="6"/>
        <v>40.67</v>
      </c>
      <c r="BA6" s="21">
        <f t="shared" si="6"/>
        <v>47.7</v>
      </c>
      <c r="BB6" s="21">
        <f t="shared" si="6"/>
        <v>50.59</v>
      </c>
      <c r="BC6" s="21">
        <f t="shared" si="6"/>
        <v>62.37</v>
      </c>
      <c r="BD6" s="21">
        <f t="shared" si="6"/>
        <v>73.930000000000007</v>
      </c>
      <c r="BE6" s="20" t="str">
        <f>IF(BE7="","",IF(BE7="-","【-】","【"&amp;SUBSTITUTE(TEXT(BE7,"#,##0.00"),"-","△")&amp;"】"))</f>
        <v>【82.75】</v>
      </c>
      <c r="BF6" s="21">
        <f>IF(BF7="",NA(),BF7)</f>
        <v>3773.01</v>
      </c>
      <c r="BG6" s="21">
        <f t="shared" ref="BG6:BO6" si="7">IF(BG7="",NA(),BG7)</f>
        <v>3787.04</v>
      </c>
      <c r="BH6" s="21">
        <f t="shared" si="7"/>
        <v>3810.74</v>
      </c>
      <c r="BI6" s="21">
        <f t="shared" si="7"/>
        <v>3291.95</v>
      </c>
      <c r="BJ6" s="21">
        <f t="shared" si="7"/>
        <v>3071.8</v>
      </c>
      <c r="BK6" s="21">
        <f t="shared" si="7"/>
        <v>1050.51</v>
      </c>
      <c r="BL6" s="21">
        <f t="shared" si="7"/>
        <v>1102.01</v>
      </c>
      <c r="BM6" s="21">
        <f t="shared" si="7"/>
        <v>987.36</v>
      </c>
      <c r="BN6" s="21">
        <f t="shared" si="7"/>
        <v>1042.77</v>
      </c>
      <c r="BO6" s="21">
        <f t="shared" si="7"/>
        <v>795.22</v>
      </c>
      <c r="BP6" s="20" t="str">
        <f>IF(BP7="","",IF(BP7="-","【-】","【"&amp;SUBSTITUTE(TEXT(BP7,"#,##0.00"),"-","△")&amp;"】"))</f>
        <v>【602.56】</v>
      </c>
      <c r="BQ6" s="21">
        <f>IF(BQ7="",NA(),BQ7)</f>
        <v>88.96</v>
      </c>
      <c r="BR6" s="21">
        <f t="shared" ref="BR6:BZ6" si="8">IF(BR7="",NA(),BR7)</f>
        <v>88.49</v>
      </c>
      <c r="BS6" s="21">
        <f t="shared" si="8"/>
        <v>87.54</v>
      </c>
      <c r="BT6" s="21">
        <f t="shared" si="8"/>
        <v>98.45</v>
      </c>
      <c r="BU6" s="21">
        <f t="shared" si="8"/>
        <v>97.46</v>
      </c>
      <c r="BV6" s="21">
        <f t="shared" si="8"/>
        <v>82.65</v>
      </c>
      <c r="BW6" s="21">
        <f t="shared" si="8"/>
        <v>82.55</v>
      </c>
      <c r="BX6" s="21">
        <f t="shared" si="8"/>
        <v>83.55</v>
      </c>
      <c r="BY6" s="21">
        <f t="shared" si="8"/>
        <v>84.48</v>
      </c>
      <c r="BZ6" s="21">
        <f t="shared" si="8"/>
        <v>90.78</v>
      </c>
      <c r="CA6" s="20" t="str">
        <f>IF(CA7="","",IF(CA7="-","【-】","【"&amp;SUBSTITUTE(TEXT(CA7,"#,##0.00"),"-","△")&amp;"】"))</f>
        <v>【97.94】</v>
      </c>
      <c r="CB6" s="21">
        <f>IF(CB7="",NA(),CB7)</f>
        <v>194.21</v>
      </c>
      <c r="CC6" s="21">
        <f t="shared" ref="CC6:CK6" si="9">IF(CC7="",NA(),CC7)</f>
        <v>196.66</v>
      </c>
      <c r="CD6" s="21">
        <f t="shared" si="9"/>
        <v>198.54</v>
      </c>
      <c r="CE6" s="21">
        <f t="shared" si="9"/>
        <v>202.71</v>
      </c>
      <c r="CF6" s="21">
        <f t="shared" si="9"/>
        <v>216.11</v>
      </c>
      <c r="CG6" s="21">
        <f t="shared" si="9"/>
        <v>186.3</v>
      </c>
      <c r="CH6" s="21">
        <f t="shared" si="9"/>
        <v>188.38</v>
      </c>
      <c r="CI6" s="21">
        <f t="shared" si="9"/>
        <v>185.98</v>
      </c>
      <c r="CJ6" s="21">
        <f t="shared" si="9"/>
        <v>187.11</v>
      </c>
      <c r="CK6" s="21">
        <f t="shared" si="9"/>
        <v>170.83</v>
      </c>
      <c r="CL6" s="20" t="str">
        <f>IF(CL7="","",IF(CL7="-","【-】","【"&amp;SUBSTITUTE(TEXT(CL7,"#,##0.00"),"-","△")&amp;"】"))</f>
        <v>【140.98】</v>
      </c>
      <c r="CM6" s="21">
        <f>IF(CM7="",NA(),CM7)</f>
        <v>58.5</v>
      </c>
      <c r="CN6" s="21">
        <f t="shared" ref="CN6:CV6" si="10">IF(CN7="",NA(),CN7)</f>
        <v>59.49</v>
      </c>
      <c r="CO6" s="21">
        <f t="shared" si="10"/>
        <v>58.96</v>
      </c>
      <c r="CP6" s="21">
        <f t="shared" si="10"/>
        <v>59.12</v>
      </c>
      <c r="CQ6" s="21">
        <f t="shared" si="10"/>
        <v>59.89</v>
      </c>
      <c r="CR6" s="21">
        <f t="shared" si="10"/>
        <v>50.53</v>
      </c>
      <c r="CS6" s="21">
        <f t="shared" si="10"/>
        <v>51.42</v>
      </c>
      <c r="CT6" s="21">
        <f t="shared" si="10"/>
        <v>48.95</v>
      </c>
      <c r="CU6" s="21">
        <f t="shared" si="10"/>
        <v>49.28</v>
      </c>
      <c r="CV6" s="21">
        <f t="shared" si="10"/>
        <v>56.85</v>
      </c>
      <c r="CW6" s="20" t="str">
        <f>IF(CW7="","",IF(CW7="-","【-】","【"&amp;SUBSTITUTE(TEXT(CW7,"#,##0.00"),"-","△")&amp;"】"))</f>
        <v>【60.13】</v>
      </c>
      <c r="CX6" s="21">
        <f>IF(CX7="",NA(),CX7)</f>
        <v>84.83</v>
      </c>
      <c r="CY6" s="21">
        <f t="shared" ref="CY6:DG6" si="11">IF(CY7="",NA(),CY7)</f>
        <v>85.13</v>
      </c>
      <c r="CZ6" s="21">
        <f t="shared" si="11"/>
        <v>85.11</v>
      </c>
      <c r="DA6" s="21">
        <f t="shared" si="11"/>
        <v>85.32</v>
      </c>
      <c r="DB6" s="21">
        <f t="shared" si="11"/>
        <v>85.4</v>
      </c>
      <c r="DC6" s="21">
        <f t="shared" si="11"/>
        <v>82.08</v>
      </c>
      <c r="DD6" s="21">
        <f t="shared" si="11"/>
        <v>81.34</v>
      </c>
      <c r="DE6" s="21">
        <f t="shared" si="11"/>
        <v>81.14</v>
      </c>
      <c r="DF6" s="21">
        <f t="shared" si="11"/>
        <v>79.7</v>
      </c>
      <c r="DG6" s="21">
        <f t="shared" si="11"/>
        <v>90.79</v>
      </c>
      <c r="DH6" s="20" t="str">
        <f>IF(DH7="","",IF(DH7="-","【-】","【"&amp;SUBSTITUTE(TEXT(DH7,"#,##0.00"),"-","△")&amp;"】"))</f>
        <v>【96.00】</v>
      </c>
      <c r="DI6" s="21">
        <f>IF(DI7="",NA(),DI7)</f>
        <v>6.1</v>
      </c>
      <c r="DJ6" s="21">
        <f t="shared" ref="DJ6:DR6" si="12">IF(DJ7="",NA(),DJ7)</f>
        <v>8.74</v>
      </c>
      <c r="DK6" s="21">
        <f t="shared" si="12"/>
        <v>11.44</v>
      </c>
      <c r="DL6" s="21">
        <f t="shared" si="12"/>
        <v>13.98</v>
      </c>
      <c r="DM6" s="21">
        <f t="shared" si="12"/>
        <v>16.63</v>
      </c>
      <c r="DN6" s="21">
        <f t="shared" si="12"/>
        <v>12.7</v>
      </c>
      <c r="DO6" s="21">
        <f t="shared" si="12"/>
        <v>14.65</v>
      </c>
      <c r="DP6" s="21">
        <f t="shared" si="12"/>
        <v>16.11</v>
      </c>
      <c r="DQ6" s="21">
        <f t="shared" si="12"/>
        <v>17.05</v>
      </c>
      <c r="DR6" s="21">
        <f t="shared" si="12"/>
        <v>28.47</v>
      </c>
      <c r="DS6" s="20" t="str">
        <f>IF(DS7="","",IF(DS7="-","【-】","【"&amp;SUBSTITUTE(TEXT(DS7,"#,##0.00"),"-","△")&amp;"】"))</f>
        <v>【42.20】</v>
      </c>
      <c r="DT6" s="20">
        <f>IF(DT7="",NA(),DT7)</f>
        <v>0</v>
      </c>
      <c r="DU6" s="20">
        <f t="shared" ref="DU6:EC6" si="13">IF(DU7="",NA(),DU7)</f>
        <v>0</v>
      </c>
      <c r="DV6" s="21">
        <f t="shared" si="13"/>
        <v>2.34</v>
      </c>
      <c r="DW6" s="21">
        <f t="shared" si="13"/>
        <v>2.48</v>
      </c>
      <c r="DX6" s="21">
        <f t="shared" si="13"/>
        <v>2.64</v>
      </c>
      <c r="DY6" s="20">
        <f t="shared" si="13"/>
        <v>0</v>
      </c>
      <c r="DZ6" s="21">
        <f t="shared" si="13"/>
        <v>0.1</v>
      </c>
      <c r="EA6" s="21">
        <f t="shared" si="13"/>
        <v>0.17</v>
      </c>
      <c r="EB6" s="21">
        <f t="shared" si="13"/>
        <v>0.22</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0.15</v>
      </c>
      <c r="EO6" s="20" t="str">
        <f>IF(EO7="","",IF(EO7="-","【-】","【"&amp;SUBSTITUTE(TEXT(EO7,"#,##0.00"),"-","△")&amp;"】"))</f>
        <v>【0.19】</v>
      </c>
    </row>
    <row r="7" spans="1:148" s="22" customFormat="1" x14ac:dyDescent="0.2">
      <c r="A7" s="14"/>
      <c r="B7" s="23">
        <v>2024</v>
      </c>
      <c r="C7" s="23">
        <v>262030</v>
      </c>
      <c r="D7" s="23">
        <v>46</v>
      </c>
      <c r="E7" s="23">
        <v>17</v>
      </c>
      <c r="F7" s="23">
        <v>1</v>
      </c>
      <c r="G7" s="23">
        <v>0</v>
      </c>
      <c r="H7" s="23" t="s">
        <v>95</v>
      </c>
      <c r="I7" s="23" t="s">
        <v>96</v>
      </c>
      <c r="J7" s="23" t="s">
        <v>97</v>
      </c>
      <c r="K7" s="23" t="s">
        <v>98</v>
      </c>
      <c r="L7" s="23" t="s">
        <v>99</v>
      </c>
      <c r="M7" s="23" t="s">
        <v>100</v>
      </c>
      <c r="N7" s="24" t="s">
        <v>101</v>
      </c>
      <c r="O7" s="24">
        <v>37.57</v>
      </c>
      <c r="P7" s="24">
        <v>53.5</v>
      </c>
      <c r="Q7" s="24">
        <v>94.23</v>
      </c>
      <c r="R7" s="24">
        <v>3300</v>
      </c>
      <c r="S7" s="24">
        <v>31072</v>
      </c>
      <c r="T7" s="24">
        <v>347.1</v>
      </c>
      <c r="U7" s="24">
        <v>89.52</v>
      </c>
      <c r="V7" s="24">
        <v>16504</v>
      </c>
      <c r="W7" s="24">
        <v>4.79</v>
      </c>
      <c r="X7" s="24">
        <v>3445.51</v>
      </c>
      <c r="Y7" s="24">
        <v>100.75</v>
      </c>
      <c r="Z7" s="24">
        <v>96.88</v>
      </c>
      <c r="AA7" s="24">
        <v>95.18</v>
      </c>
      <c r="AB7" s="24">
        <v>100.35</v>
      </c>
      <c r="AC7" s="24">
        <v>100.88</v>
      </c>
      <c r="AD7" s="24">
        <v>107.21</v>
      </c>
      <c r="AE7" s="24">
        <v>107.08</v>
      </c>
      <c r="AF7" s="24">
        <v>106.08</v>
      </c>
      <c r="AG7" s="24">
        <v>106.87</v>
      </c>
      <c r="AH7" s="24">
        <v>105.5</v>
      </c>
      <c r="AI7" s="24">
        <v>105.36</v>
      </c>
      <c r="AJ7" s="24">
        <v>107.72</v>
      </c>
      <c r="AK7" s="24">
        <v>118.49</v>
      </c>
      <c r="AL7" s="24">
        <v>139.41999999999999</v>
      </c>
      <c r="AM7" s="24">
        <v>114.11</v>
      </c>
      <c r="AN7" s="24">
        <v>103.31</v>
      </c>
      <c r="AO7" s="24">
        <v>43.71</v>
      </c>
      <c r="AP7" s="24">
        <v>45.94</v>
      </c>
      <c r="AQ7" s="24">
        <v>29.34</v>
      </c>
      <c r="AR7" s="24">
        <v>21.73</v>
      </c>
      <c r="AS7" s="24">
        <v>16.91</v>
      </c>
      <c r="AT7" s="24">
        <v>3.12</v>
      </c>
      <c r="AU7" s="24">
        <v>36.909999999999997</v>
      </c>
      <c r="AV7" s="24">
        <v>31.24</v>
      </c>
      <c r="AW7" s="24">
        <v>29.87</v>
      </c>
      <c r="AX7" s="24">
        <v>42.45</v>
      </c>
      <c r="AY7" s="24">
        <v>26.97</v>
      </c>
      <c r="AZ7" s="24">
        <v>40.67</v>
      </c>
      <c r="BA7" s="24">
        <v>47.7</v>
      </c>
      <c r="BB7" s="24">
        <v>50.59</v>
      </c>
      <c r="BC7" s="24">
        <v>62.37</v>
      </c>
      <c r="BD7" s="24">
        <v>73.930000000000007</v>
      </c>
      <c r="BE7" s="24">
        <v>82.75</v>
      </c>
      <c r="BF7" s="24">
        <v>3773.01</v>
      </c>
      <c r="BG7" s="24">
        <v>3787.04</v>
      </c>
      <c r="BH7" s="24">
        <v>3810.74</v>
      </c>
      <c r="BI7" s="24">
        <v>3291.95</v>
      </c>
      <c r="BJ7" s="24">
        <v>3071.8</v>
      </c>
      <c r="BK7" s="24">
        <v>1050.51</v>
      </c>
      <c r="BL7" s="24">
        <v>1102.01</v>
      </c>
      <c r="BM7" s="24">
        <v>987.36</v>
      </c>
      <c r="BN7" s="24">
        <v>1042.77</v>
      </c>
      <c r="BO7" s="24">
        <v>795.22</v>
      </c>
      <c r="BP7" s="24">
        <v>602.55999999999995</v>
      </c>
      <c r="BQ7" s="24">
        <v>88.96</v>
      </c>
      <c r="BR7" s="24">
        <v>88.49</v>
      </c>
      <c r="BS7" s="24">
        <v>87.54</v>
      </c>
      <c r="BT7" s="24">
        <v>98.45</v>
      </c>
      <c r="BU7" s="24">
        <v>97.46</v>
      </c>
      <c r="BV7" s="24">
        <v>82.65</v>
      </c>
      <c r="BW7" s="24">
        <v>82.55</v>
      </c>
      <c r="BX7" s="24">
        <v>83.55</v>
      </c>
      <c r="BY7" s="24">
        <v>84.48</v>
      </c>
      <c r="BZ7" s="24">
        <v>90.78</v>
      </c>
      <c r="CA7" s="24">
        <v>97.94</v>
      </c>
      <c r="CB7" s="24">
        <v>194.21</v>
      </c>
      <c r="CC7" s="24">
        <v>196.66</v>
      </c>
      <c r="CD7" s="24">
        <v>198.54</v>
      </c>
      <c r="CE7" s="24">
        <v>202.71</v>
      </c>
      <c r="CF7" s="24">
        <v>216.11</v>
      </c>
      <c r="CG7" s="24">
        <v>186.3</v>
      </c>
      <c r="CH7" s="24">
        <v>188.38</v>
      </c>
      <c r="CI7" s="24">
        <v>185.98</v>
      </c>
      <c r="CJ7" s="24">
        <v>187.11</v>
      </c>
      <c r="CK7" s="24">
        <v>170.83</v>
      </c>
      <c r="CL7" s="24">
        <v>140.97999999999999</v>
      </c>
      <c r="CM7" s="24">
        <v>58.5</v>
      </c>
      <c r="CN7" s="24">
        <v>59.49</v>
      </c>
      <c r="CO7" s="24">
        <v>58.96</v>
      </c>
      <c r="CP7" s="24">
        <v>59.12</v>
      </c>
      <c r="CQ7" s="24">
        <v>59.89</v>
      </c>
      <c r="CR7" s="24">
        <v>50.53</v>
      </c>
      <c r="CS7" s="24">
        <v>51.42</v>
      </c>
      <c r="CT7" s="24">
        <v>48.95</v>
      </c>
      <c r="CU7" s="24">
        <v>49.28</v>
      </c>
      <c r="CV7" s="24">
        <v>56.85</v>
      </c>
      <c r="CW7" s="24">
        <v>60.13</v>
      </c>
      <c r="CX7" s="24">
        <v>84.83</v>
      </c>
      <c r="CY7" s="24">
        <v>85.13</v>
      </c>
      <c r="CZ7" s="24">
        <v>85.11</v>
      </c>
      <c r="DA7" s="24">
        <v>85.32</v>
      </c>
      <c r="DB7" s="24">
        <v>85.4</v>
      </c>
      <c r="DC7" s="24">
        <v>82.08</v>
      </c>
      <c r="DD7" s="24">
        <v>81.34</v>
      </c>
      <c r="DE7" s="24">
        <v>81.14</v>
      </c>
      <c r="DF7" s="24">
        <v>79.7</v>
      </c>
      <c r="DG7" s="24">
        <v>90.79</v>
      </c>
      <c r="DH7" s="24">
        <v>96</v>
      </c>
      <c r="DI7" s="24">
        <v>6.1</v>
      </c>
      <c r="DJ7" s="24">
        <v>8.74</v>
      </c>
      <c r="DK7" s="24">
        <v>11.44</v>
      </c>
      <c r="DL7" s="24">
        <v>13.98</v>
      </c>
      <c r="DM7" s="24">
        <v>16.63</v>
      </c>
      <c r="DN7" s="24">
        <v>12.7</v>
      </c>
      <c r="DO7" s="24">
        <v>14.65</v>
      </c>
      <c r="DP7" s="24">
        <v>16.11</v>
      </c>
      <c r="DQ7" s="24">
        <v>17.05</v>
      </c>
      <c r="DR7" s="24">
        <v>28.47</v>
      </c>
      <c r="DS7" s="24">
        <v>42.2</v>
      </c>
      <c r="DT7" s="24">
        <v>0</v>
      </c>
      <c r="DU7" s="24">
        <v>0</v>
      </c>
      <c r="DV7" s="24">
        <v>2.34</v>
      </c>
      <c r="DW7" s="24">
        <v>2.48</v>
      </c>
      <c r="DX7" s="24">
        <v>2.64</v>
      </c>
      <c r="DY7" s="24">
        <v>0</v>
      </c>
      <c r="DZ7" s="24">
        <v>0.1</v>
      </c>
      <c r="EA7" s="24">
        <v>0.17</v>
      </c>
      <c r="EB7" s="24">
        <v>0.22</v>
      </c>
      <c r="EC7" s="24">
        <v>1.87</v>
      </c>
      <c r="ED7" s="24">
        <v>9.4600000000000009</v>
      </c>
      <c r="EE7" s="24">
        <v>0</v>
      </c>
      <c r="EF7" s="24">
        <v>0</v>
      </c>
      <c r="EG7" s="24">
        <v>0</v>
      </c>
      <c r="EH7" s="24">
        <v>0</v>
      </c>
      <c r="EI7" s="24">
        <v>0</v>
      </c>
      <c r="EJ7" s="24">
        <v>1.65</v>
      </c>
      <c r="EK7" s="24">
        <v>0.14000000000000001</v>
      </c>
      <c r="EL7" s="24">
        <v>0.08</v>
      </c>
      <c r="EM7" s="24">
        <v>0.57999999999999996</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