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Jm0026-smb5\総務部\各課専用\自治振興課\07税財政担当（地方公営企業）\経営比較分析表\令和７年度\06 HPアップ版（最終版はココに保存！）\04 綾部市\"/>
    </mc:Choice>
  </mc:AlternateContent>
  <xr:revisionPtr revIDLastSave="0" documentId="13_ncr:1_{9EBA0BA0-26DE-42D1-B938-ECAC7FE43C7B}" xr6:coauthVersionLast="47" xr6:coauthVersionMax="47" xr10:uidLastSave="{00000000-0000-0000-0000-000000000000}"/>
  <workbookProtection workbookAlgorithmName="SHA-512" workbookHashValue="UQcnF0K/BQIq1s006YgDSjAgO6VxhkH2GD67UlCVYoEbXAL00OCFSYg/H9DA31N5z3//LipT8joLwbbbYU0csw==" workbookSaltValue="CCxHjei1HgukLNjElbj4VQ==" workbookSpinCount="100000" lockStructure="1"/>
  <bookViews>
    <workbookView xWindow="-110" yWindow="-110" windowWidth="19420" windowHeight="10300" xr2:uid="{00000000-000D-0000-FFFF-FFFF00000000}"/>
  </bookViews>
  <sheets>
    <sheet name="法適用_水道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0" i="5" l="1"/>
  <c r="E10" i="5"/>
  <c r="D10" i="5"/>
  <c r="C10" i="5"/>
  <c r="B10" i="5"/>
  <c r="EN6" i="5"/>
  <c r="O85" i="4" s="1"/>
  <c r="EM6" i="5"/>
  <c r="EL6" i="5"/>
  <c r="EK6" i="5"/>
  <c r="EJ6" i="5"/>
  <c r="EI6" i="5"/>
  <c r="EH6" i="5"/>
  <c r="EG6" i="5"/>
  <c r="EF6" i="5"/>
  <c r="EE6" i="5"/>
  <c r="ED6" i="5"/>
  <c r="EC6" i="5"/>
  <c r="EB6" i="5"/>
  <c r="EA6" i="5"/>
  <c r="DZ6" i="5"/>
  <c r="DY6" i="5"/>
  <c r="DX6" i="5"/>
  <c r="DW6" i="5"/>
  <c r="DV6" i="5"/>
  <c r="DU6" i="5"/>
  <c r="DT6" i="5"/>
  <c r="DS6" i="5"/>
  <c r="DR6" i="5"/>
  <c r="DQ6" i="5"/>
  <c r="DP6" i="5"/>
  <c r="DO6" i="5"/>
  <c r="DN6" i="5"/>
  <c r="DM6" i="5"/>
  <c r="DL6" i="5"/>
  <c r="DK6" i="5"/>
  <c r="DJ6" i="5"/>
  <c r="DI6" i="5"/>
  <c r="DH6" i="5"/>
  <c r="DG6" i="5"/>
  <c r="L85" i="4" s="1"/>
  <c r="DF6" i="5"/>
  <c r="DE6" i="5"/>
  <c r="DD6" i="5"/>
  <c r="DC6" i="5"/>
  <c r="DB6" i="5"/>
  <c r="DA6" i="5"/>
  <c r="CZ6" i="5"/>
  <c r="CY6" i="5"/>
  <c r="CX6" i="5"/>
  <c r="CW6" i="5"/>
  <c r="CV6" i="5"/>
  <c r="K85" i="4" s="1"/>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H85" i="4" s="1"/>
  <c r="BN6" i="5"/>
  <c r="BM6" i="5"/>
  <c r="BL6" i="5"/>
  <c r="BK6" i="5"/>
  <c r="BJ6" i="5"/>
  <c r="BI6" i="5"/>
  <c r="BH6" i="5"/>
  <c r="BG6" i="5"/>
  <c r="BF6" i="5"/>
  <c r="BE6" i="5"/>
  <c r="BD6" i="5"/>
  <c r="G85" i="4" s="1"/>
  <c r="BC6" i="5"/>
  <c r="BB6" i="5"/>
  <c r="BA6" i="5"/>
  <c r="AZ6" i="5"/>
  <c r="AY6" i="5"/>
  <c r="AX6" i="5"/>
  <c r="AW6" i="5"/>
  <c r="AV6" i="5"/>
  <c r="AU6" i="5"/>
  <c r="AT6" i="5"/>
  <c r="AS6" i="5"/>
  <c r="AR6" i="5"/>
  <c r="AQ6" i="5"/>
  <c r="AP6" i="5"/>
  <c r="AO6" i="5"/>
  <c r="AN6" i="5"/>
  <c r="AM6" i="5"/>
  <c r="AL6" i="5"/>
  <c r="AK6" i="5"/>
  <c r="AJ6" i="5"/>
  <c r="AI6" i="5"/>
  <c r="AH6" i="5"/>
  <c r="AG6" i="5"/>
  <c r="AF6" i="5"/>
  <c r="AE6" i="5"/>
  <c r="AD6" i="5"/>
  <c r="AC6" i="5"/>
  <c r="AB6" i="5"/>
  <c r="AA6" i="5"/>
  <c r="Z6" i="5"/>
  <c r="Y6" i="5"/>
  <c r="X6" i="5"/>
  <c r="W6" i="5"/>
  <c r="BB10" i="4" s="1"/>
  <c r="V6" i="5"/>
  <c r="U6" i="5"/>
  <c r="T6" i="5"/>
  <c r="S6" i="5"/>
  <c r="R6" i="5"/>
  <c r="Q6" i="5"/>
  <c r="P6" i="5"/>
  <c r="P10" i="4" s="1"/>
  <c r="O6" i="5"/>
  <c r="I10" i="4" s="1"/>
  <c r="N6" i="5"/>
  <c r="M6" i="5"/>
  <c r="L6" i="5"/>
  <c r="K6" i="5"/>
  <c r="J6" i="5"/>
  <c r="I6" i="5"/>
  <c r="H6" i="5"/>
  <c r="G6" i="5"/>
  <c r="F6" i="5"/>
  <c r="E6" i="5"/>
  <c r="D6" i="5"/>
  <c r="C6" i="5"/>
  <c r="B6"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N85" i="4"/>
  <c r="M85" i="4"/>
  <c r="J85" i="4"/>
  <c r="I85" i="4"/>
  <c r="F85" i="4"/>
  <c r="E85" i="4"/>
  <c r="AT10" i="4"/>
  <c r="AL10" i="4"/>
  <c r="W10" i="4"/>
  <c r="B10" i="4"/>
  <c r="BB8" i="4"/>
  <c r="AT8" i="4"/>
  <c r="AL8" i="4"/>
  <c r="AD8" i="4"/>
  <c r="W8" i="4"/>
  <c r="P8" i="4"/>
  <c r="I8" i="4"/>
  <c r="B8" i="4"/>
  <c r="B6" i="4"/>
</calcChain>
</file>

<file path=xl/sharedStrings.xml><?xml version="1.0" encoding="utf-8"?>
<sst xmlns="http://schemas.openxmlformats.org/spreadsheetml/2006/main" count="228" uniqueCount="114">
  <si>
    <t>経営比較分析表（令和6年度決算）</t>
    <rPh sb="8" eb="10">
      <t>レイワ</t>
    </rPh>
    <rPh sb="11" eb="13">
      <t>ネンド</t>
    </rPh>
    <rPh sb="12" eb="13">
      <t>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</si>
  <si>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</si>
  <si>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</si>
  <si>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</si>
  <si>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</si>
  <si>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</si>
  <si>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</si>
  <si>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</si>
  <si>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</si>
  <si>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</si>
  <si>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</si>
  <si>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</si>
  <si>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</si>
  <si>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</si>
  <si>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</si>
  <si>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</si>
  <si>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現在給水人口(人)</t>
    <phoneticPr fontId="4"/>
  </si>
  <si>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4"/>
  </si>
  <si>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4"/>
  </si>
  <si>
    <t>－</t>
    <phoneticPr fontId="4"/>
  </si>
  <si>
    <t>類似団体平均値（平均値）</t>
    <phoneticPr fontId="4"/>
  </si>
  <si>
    <t>【】</t>
    <phoneticPr fontId="4"/>
  </si>
  <si>
    <t>令和6年度全国平均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</si>
  <si>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</si>
  <si>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</si>
  <si>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</si>
  <si>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</si>
  <si>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</si>
  <si>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</si>
  <si>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</si>
  <si>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</si>
  <si>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</si>
  <si>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</si>
  <si>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</si>
  <si>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</si>
  <si>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</si>
  <si>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</si>
  <si>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</si>
  <si>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</si>
  <si>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</si>
  <si>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</si>
  <si>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水道事業(法適用)</t>
    <rPh sb="0" eb="2">
      <t>スイドウ</t>
    </rPh>
    <rPh sb="2" eb="4">
      <t>ジギョウ</t>
    </rPh>
    <rPh sb="5" eb="6">
      <t>ホウ</t>
    </rPh>
    <rPh sb="6" eb="8">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</si>
  <si>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</si>
  <si>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</si>
  <si>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</si>
  <si>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</si>
  <si>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</si>
  <si>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</si>
  <si>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</si>
  <si>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</si>
  <si>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</si>
  <si>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</si>
  <si>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</si>
  <si>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</si>
  <si>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</si>
  <si>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</si>
  <si>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</si>
  <si>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④企業債残高対給水収益比率(％)</t>
    <rPh sb="1" eb="4">
      <t>キギョウサイ</t>
    </rPh>
    <rPh sb="4" eb="6">
      <t>ザンダカ</t>
    </rPh>
    <rPh sb="6" eb="7">
      <t>タイ</t>
    </rPh>
    <rPh sb="7" eb="9">
      <t>キュウスイ</t>
    </rPh>
    <rPh sb="9" eb="11">
      <t>シュウエキ</t>
    </rPh>
    <rPh sb="11" eb="13">
      <t>ヒリツ</t>
    </rPh>
    <phoneticPr fontId="4"/>
  </si>
  <si>
    <t>⑤料金回収率(％)</t>
    <rPh sb="1" eb="3">
      <t>リョウキン</t>
    </rPh>
    <rPh sb="3" eb="5">
      <t>カイシュウ</t>
    </rPh>
    <rPh sb="5" eb="6">
      <t>リツ</t>
    </rPh>
    <phoneticPr fontId="4"/>
  </si>
  <si>
    <t>⑥給水原価(円)</t>
    <rPh sb="1" eb="3">
      <t>キュウスイ</t>
    </rPh>
    <rPh sb="3" eb="5">
      <t>ゲンカ</t>
    </rPh>
    <rPh sb="6" eb="7">
      <t>エン</t>
    </rPh>
    <phoneticPr fontId="4"/>
  </si>
  <si>
    <t>⑦施設利用率(％)</t>
    <rPh sb="1" eb="3">
      <t>シセツ</t>
    </rPh>
    <rPh sb="3" eb="6">
      <t>リヨウリツ</t>
    </rPh>
    <phoneticPr fontId="4"/>
  </si>
  <si>
    <t>⑧有収率(％)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</si>
  <si>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</si>
  <si>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②管路経年化率(％)</t>
    <rPh sb="1" eb="3">
      <t>カンロ</t>
    </rPh>
    <rPh sb="3" eb="6">
      <t>ケイネンカ</t>
    </rPh>
    <rPh sb="6" eb="7">
      <t>リツ</t>
    </rPh>
    <phoneticPr fontId="4"/>
  </si>
  <si>
    <t>③管路更新率(％)</t>
    <rPh sb="1" eb="3">
      <t>カンロ</t>
    </rPh>
    <rPh sb="3" eb="5">
      <t>コウシン</t>
    </rPh>
    <rPh sb="5" eb="6">
      <t>リツ</t>
    </rPh>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</si>
  <si>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</si>
  <si>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</si>
  <si>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</si>
  <si>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</si>
  <si>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</si>
  <si>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</si>
  <si>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</si>
  <si>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</si>
  <si>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</si>
  <si>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</si>
  <si>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</si>
  <si>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</si>
  <si>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</si>
  <si>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給水人口</t>
    <rPh sb="0" eb="2">
      <t>キュウスイ</t>
    </rPh>
    <rPh sb="2" eb="4">
      <t>ジンコウ</t>
    </rPh>
    <phoneticPr fontId="4"/>
  </si>
  <si>
    <t>給水区域面積</t>
  </si>
  <si>
    <t>給水人口密度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</si>
  <si>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</si>
  <si>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</si>
  <si>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</si>
  <si>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</si>
  <si>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</si>
  <si>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</si>
  <si>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</si>
  <si>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</si>
  <si>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</si>
  <si>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</si>
  <si>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</si>
  <si>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</si>
  <si>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京都府　綾部市</t>
  </si>
  <si>
    <t>法適用</t>
  </si>
  <si>
    <t>水道事業</t>
  </si>
  <si>
    <t>末端給水事業</t>
  </si>
  <si>
    <t>A6</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</si>
  <si>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</si>
  <si>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</si>
  <si>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</si>
  <si>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</si>
  <si>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</si>
  <si>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</si>
  <si>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</si>
  <si>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</si>
  <si>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</si>
  <si>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"R"yy</t>
    <phoneticPr fontId="4"/>
  </si>
  <si>
    <t>"R"yy</t>
    <phoneticPr fontId="4"/>
  </si>
  <si>
    <t>"R"yy</t>
    <phoneticPr fontId="4"/>
  </si>
  <si>
    <t>←書式設定</t>
    <rPh sb="1" eb="3">
      <t>ショシキ</t>
    </rPh>
    <rPh sb="3" eb="5">
      <t>セッテイ</t>
    </rPh>
    <phoneticPr fontId="4"/>
  </si>
  <si>
    <t>経常収支比率は100％以上で累積欠損金もなく、流動比率についても100％以上となっているため、概ね健全経営ができています。
しかし、今後は、給水収益の減少や老朽施設の更新経費の増加など、一層経営状況が悪化することが予想されます。
今後とも、安全・安心な水を安定して供給し続けるために、水道事業ビジョンに基づき、水道施設の適切な管理運営や更新事業などを計画的に推進し、更なる経営の健全化に努めます。</t>
  </si>
  <si>
    <t>①経常収支比率は100.56％と100％を上回っており、単年度収支は黒字です。しかし、物価高騰及び給水収益が減少傾向にあるため、引き続き、事業の効率化、経費の削減に努めます。
②近年、累積欠損金は発生しておらず、健全経営ができています。
③流動比率は255.56％と100％を上回っており、短期的な債務に対して支払うことができる現金等がある状況を示しています。
④企業債残高対給水収益比率は、令和2年度の簡易水道事業統合により、大幅に企業債の現在高が増加しましたが、企業債の発行を抑制し安定経営に努めます。
⑤料金回収率は、令和2年度の簡易水道事業統合により給水原価が上がったことにより、84.70％と100％を下回っており、供給単価の見直しが必要と考えています。
⑥給水原価は250.65％と類似団体平均値を上回っています。これは、給水面積が広く、給水集落が点在しているため、設備投資、施設の維持管理費等に多額の経費が必要であることが影響しています。
⑦施設利用率は43.58％と類似団体平均値を下回っていますが、地域の特性上、お盆や年末年始など一時的に使用量が増加する時期があります。また、災害に対応できるように一定の余裕は必要と考えています。
⑧有収率は類似団体を上回っています。引き続き漏水調査を行い、計画的に老朽管の更新を行います。</t>
    <rPh sb="535" eb="537">
      <t>ウワマワ</t>
    </rPh>
    <phoneticPr fontId="4"/>
  </si>
  <si>
    <t>①有形固定資産減価償却率は、令和2年度の簡易水道事業統合により、比較的新しい管路が多いことから、47.99％と類似団体を下回っています。今後も引き続き水道事業ビジョンにおける投資計画に基づいて、施設更新を実施していきます。
②管路経年化率は24.06％と類似団体平均値並です。しかし、法定耐用年数を経過した管路を多く保有していることを示しているため、水道事業ビジョンにおける投資計画に基づいて、管路更新を実施していきます。
③管路更新率は0.27％と類似団体平均値を下回っておりますが、安定経営のために計画的な管路更新を実施していきます。</t>
    <rPh sb="133" eb="134">
      <t>チ</t>
    </rPh>
    <rPh sb="134" eb="135">
      <t>ナミ</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</si>
</sst>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quot;#,##0"/>
    <numFmt numFmtId="177" formatCode="#,##0.00;&quot;△&quot;#,##0.00"/>
    <numFmt numFmtId="178" formatCode="#,##0.00;&quot;△&quot;#,##0.00;&quot;-&quot;"/>
    <numFmt numFmtId="179" formatCode="#,##0.00;&quot;△ &quot;#,##0.00"/>
    <numFmt numFmtId="180" formatCode="&quot;R&quot;yy"/>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9">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9" xfId="0" applyFont="1" applyBorder="1">
      <alignment vertical="center"/>
    </xf>
    <xf numFmtId="0" fontId="5" fillId="0" borderId="10"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11" xfId="0" applyFont="1" applyBorder="1">
      <alignment vertical="center"/>
    </xf>
    <xf numFmtId="0" fontId="5" fillId="0" borderId="1" xfId="0" applyFont="1" applyBorder="1">
      <alignment vertical="center"/>
    </xf>
    <xf numFmtId="0" fontId="5" fillId="0" borderId="12" xfId="0" applyFont="1" applyBorder="1">
      <alignment vertical="center"/>
    </xf>
    <xf numFmtId="0" fontId="3" fillId="0" borderId="0" xfId="0" applyFont="1" applyAlignment="1">
      <alignment horizontal="center" vertical="center"/>
    </xf>
    <xf numFmtId="0" fontId="15" fillId="0" borderId="0" xfId="0" applyFont="1">
      <alignment vertical="center"/>
    </xf>
    <xf numFmtId="0" fontId="2" fillId="0" borderId="0" xfId="0" applyFont="1" applyProtection="1">
      <alignment vertical="center"/>
      <protection hidden="1"/>
    </xf>
    <xf numFmtId="0" fontId="2" fillId="0" borderId="0" xfId="0" applyFont="1">
      <alignment vertical="center"/>
    </xf>
    <xf numFmtId="0" fontId="0" fillId="3" borderId="5" xfId="0" applyFill="1" applyBorder="1">
      <alignment vertical="center"/>
    </xf>
    <xf numFmtId="0" fontId="0" fillId="3" borderId="13" xfId="0" applyFill="1" applyBorder="1">
      <alignment vertical="center"/>
    </xf>
    <xf numFmtId="0" fontId="0" fillId="3" borderId="14" xfId="0" applyFill="1" applyBorder="1">
      <alignment vertical="center"/>
    </xf>
    <xf numFmtId="0" fontId="0" fillId="3" borderId="15" xfId="0" applyFill="1" applyBorder="1">
      <alignment vertical="center"/>
    </xf>
    <xf numFmtId="0" fontId="0" fillId="3" borderId="5" xfId="0" applyFill="1" applyBorder="1" applyAlignment="1">
      <alignment vertical="center" shrinkToFit="1"/>
    </xf>
    <xf numFmtId="0" fontId="0" fillId="4" borderId="5" xfId="0" applyFill="1" applyBorder="1" applyAlignment="1">
      <alignment vertical="center" shrinkToFit="1"/>
    </xf>
    <xf numFmtId="177" fontId="0" fillId="4" borderId="5" xfId="1" applyNumberFormat="1" applyFont="1" applyFill="1" applyBorder="1" applyAlignment="1">
      <alignment vertical="center" shrinkToFit="1"/>
    </xf>
    <xf numFmtId="178" fontId="0" fillId="4" borderId="5" xfId="1" applyNumberFormat="1" applyFont="1" applyFill="1" applyBorder="1" applyAlignment="1">
      <alignment vertical="center" shrinkToFit="1"/>
    </xf>
    <xf numFmtId="49" fontId="0" fillId="0" borderId="0" xfId="0" applyNumberFormat="1" applyAlignment="1">
      <alignment vertical="center" shrinkToFit="1"/>
    </xf>
    <xf numFmtId="0" fontId="0" fillId="0" borderId="5" xfId="0" applyBorder="1" applyAlignment="1">
      <alignment vertical="center" shrinkToFit="1"/>
    </xf>
    <xf numFmtId="177" fontId="0" fillId="0" borderId="5" xfId="1" applyNumberFormat="1" applyFont="1" applyBorder="1" applyAlignment="1">
      <alignment vertical="center" shrinkToFit="1"/>
    </xf>
    <xf numFmtId="40" fontId="0" fillId="0" borderId="0" xfId="0" applyNumberFormat="1">
      <alignment vertical="center"/>
    </xf>
    <xf numFmtId="179" fontId="0" fillId="0" borderId="0" xfId="1" applyNumberFormat="1" applyFont="1" applyBorder="1" applyAlignment="1">
      <alignment vertical="center" shrinkToFit="1"/>
    </xf>
    <xf numFmtId="0" fontId="0" fillId="5" borderId="5" xfId="0" applyFill="1" applyBorder="1">
      <alignment vertical="center"/>
    </xf>
    <xf numFmtId="180" fontId="0" fillId="0" borderId="5"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49" fontId="3" fillId="0" borderId="0" xfId="0" applyNumberFormat="1" applyFont="1" applyAlignment="1" applyProtection="1">
      <alignment horizontal="left" vertical="center"/>
      <protection hidden="1"/>
    </xf>
    <xf numFmtId="0" fontId="3" fillId="2" borderId="2"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5" xfId="0" applyFont="1" applyFill="1" applyBorder="1" applyAlignment="1">
      <alignment horizontal="center"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5" fillId="0" borderId="2" xfId="0" applyFont="1" applyBorder="1" applyAlignment="1" applyProtection="1">
      <alignment horizontal="center" vertical="center" shrinkToFit="1"/>
      <protection hidden="1"/>
    </xf>
    <xf numFmtId="0" fontId="5" fillId="0" borderId="3" xfId="0" applyFont="1" applyBorder="1" applyAlignment="1" applyProtection="1">
      <alignment horizontal="center" vertical="center" shrinkToFit="1"/>
      <protection hidden="1"/>
    </xf>
    <xf numFmtId="0" fontId="5" fillId="0" borderId="4" xfId="0" applyFont="1" applyBorder="1" applyAlignment="1" applyProtection="1">
      <alignment horizontal="center" vertical="center" shrinkToFit="1"/>
      <protection hidden="1"/>
    </xf>
    <xf numFmtId="0" fontId="5" fillId="0" borderId="5" xfId="0" applyFont="1" applyBorder="1" applyAlignment="1" applyProtection="1">
      <alignment horizontal="center" vertical="center" shrinkToFit="1"/>
      <protection hidden="1"/>
    </xf>
    <xf numFmtId="176" fontId="5" fillId="0" borderId="5" xfId="0" applyNumberFormat="1" applyFont="1" applyBorder="1" applyAlignment="1" applyProtection="1">
      <alignment horizontal="center" vertical="center" shrinkToFit="1"/>
      <protection hidden="1"/>
    </xf>
    <xf numFmtId="177" fontId="5" fillId="0" borderId="2" xfId="0" applyNumberFormat="1" applyFont="1" applyBorder="1" applyAlignment="1" applyProtection="1">
      <alignment horizontal="center" vertical="center" shrinkToFit="1"/>
      <protection hidden="1"/>
    </xf>
    <xf numFmtId="177" fontId="5" fillId="0" borderId="3" xfId="0" applyNumberFormat="1" applyFont="1" applyBorder="1" applyAlignment="1" applyProtection="1">
      <alignment horizontal="center" vertical="center" shrinkToFit="1"/>
      <protection hidden="1"/>
    </xf>
    <xf numFmtId="177" fontId="5" fillId="0" borderId="5" xfId="0" applyNumberFormat="1" applyFont="1" applyBorder="1" applyAlignment="1" applyProtection="1">
      <alignment horizontal="center" vertical="center" shrinkToFit="1"/>
      <protection hidden="1"/>
    </xf>
    <xf numFmtId="0" fontId="9" fillId="0" borderId="9"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10" xfId="0" applyFont="1" applyBorder="1" applyAlignment="1">
      <alignment horizontal="left" vertical="center"/>
    </xf>
    <xf numFmtId="0" fontId="11" fillId="0" borderId="9"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10" xfId="0" applyFont="1" applyBorder="1" applyAlignment="1">
      <alignment horizontal="left" vertical="center"/>
    </xf>
    <xf numFmtId="0" fontId="5" fillId="0" borderId="9"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12"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0" xfId="0" applyFont="1" applyAlignment="1">
      <alignment horizontal="center" vertical="center"/>
    </xf>
    <xf numFmtId="0" fontId="8" fillId="0" borderId="10" xfId="0" applyFont="1" applyBorder="1" applyAlignment="1">
      <alignment horizontal="center"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9" xfId="0" applyFont="1" applyBorder="1" applyAlignment="1">
      <alignment horizontal="left" vertical="center"/>
    </xf>
    <xf numFmtId="0" fontId="12" fillId="0" borderId="0" xfId="0" applyFont="1" applyAlignment="1">
      <alignment horizontal="left" vertical="center"/>
    </xf>
    <xf numFmtId="0" fontId="12" fillId="0" borderId="10" xfId="0" applyFont="1" applyBorder="1" applyAlignment="1">
      <alignment horizontal="left" vertical="center"/>
    </xf>
    <xf numFmtId="177" fontId="5" fillId="0" borderId="4" xfId="0" applyNumberFormat="1" applyFont="1" applyBorder="1" applyAlignment="1" applyProtection="1">
      <alignment horizontal="center" vertical="center" shrinkToFit="1"/>
      <protection hidden="1"/>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0" fillId="3" borderId="5"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7"/>
          <c:y val="0.1580694566902852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データ!$ED$6:$EH$6</c:f>
              <c:numCache>
                <c:formatCode>#,##0.00;"△"#,##0.00;"-"</c:formatCode>
                <c:ptCount val="5"/>
                <c:pt idx="0">
                  <c:v>0.32</c:v>
                </c:pt>
                <c:pt idx="1">
                  <c:v>0.35</c:v>
                </c:pt>
                <c:pt idx="2">
                  <c:v>0.37</c:v>
                </c:pt>
                <c:pt idx="3">
                  <c:v>0.41</c:v>
                </c:pt>
                <c:pt idx="4">
                  <c:v>0.27</c:v>
                </c:pt>
              </c:numCache>
            </c:numRef>
          </c:val>
          <c:extLst>
            <c:ext xmlns:c16="http://schemas.microsoft.com/office/drawing/2014/chart" uri="{C3380CC4-5D6E-409C-BE32-E72D297353CC}">
              <c16:uniqueId val="{00000000-DC00-478E-83A5-D7117DE83B3F}"/>
            </c:ext>
          </c:extLst>
        </c:ser>
        <c:dLbls>
          <c:showLegendKey val="0"/>
          <c:showVal val="0"/>
          <c:showCatName val="0"/>
          <c:showSerName val="0"/>
          <c:showPercent val="0"/>
          <c:showBubbleSize val="0"/>
        </c:dLbls>
        <c:gapWidth val="150"/>
        <c:axId val="202266112"/>
        <c:axId val="202268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0.56999999999999995</c:v>
                </c:pt>
                <c:pt idx="1">
                  <c:v>0.52</c:v>
                </c:pt>
                <c:pt idx="2">
                  <c:v>0.48</c:v>
                </c:pt>
                <c:pt idx="3">
                  <c:v>0.41</c:v>
                </c:pt>
                <c:pt idx="4">
                  <c:v>0.41</c:v>
                </c:pt>
              </c:numCache>
            </c:numRef>
          </c:val>
          <c:smooth val="0"/>
          <c:extLst>
            <c:ext xmlns:c16="http://schemas.microsoft.com/office/drawing/2014/chart" uri="{C3380CC4-5D6E-409C-BE32-E72D297353CC}">
              <c16:uniqueId val="{00000001-DC00-478E-83A5-D7117DE83B3F}"/>
            </c:ext>
          </c:extLst>
        </c:ser>
        <c:dLbls>
          <c:showLegendKey val="0"/>
          <c:showVal val="0"/>
          <c:showCatName val="0"/>
          <c:showSerName val="0"/>
          <c:showPercent val="0"/>
          <c:showBubbleSize val="0"/>
        </c:dLbls>
        <c:marker val="1"/>
        <c:smooth val="0"/>
        <c:axId val="202266112"/>
        <c:axId val="202268032"/>
      </c:lineChart>
      <c:dateAx>
        <c:axId val="202266112"/>
        <c:scaling>
          <c:orientation val="minMax"/>
        </c:scaling>
        <c:delete val="1"/>
        <c:axPos val="b"/>
        <c:numFmt formatCode="&quot;R&quot;yy" sourceLinked="1"/>
        <c:majorTickMark val="none"/>
        <c:minorTickMark val="none"/>
        <c:tickLblPos val="none"/>
        <c:crossAx val="202268032"/>
        <c:crosses val="autoZero"/>
        <c:auto val="1"/>
        <c:lblOffset val="100"/>
        <c:baseTimeUnit val="years"/>
      </c:dateAx>
      <c:valAx>
        <c:axId val="202268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661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77" l="0.70000000000000062" r="0.70000000000000062" t="0.75000000000001277"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データ!$CL$6:$CP$6</c:f>
              <c:numCache>
                <c:formatCode>#,##0.00;"△"#,##0.00;"-"</c:formatCode>
                <c:ptCount val="5"/>
                <c:pt idx="0">
                  <c:v>44.98</c:v>
                </c:pt>
                <c:pt idx="1">
                  <c:v>43.6</c:v>
                </c:pt>
                <c:pt idx="2">
                  <c:v>46.47</c:v>
                </c:pt>
                <c:pt idx="3">
                  <c:v>42.81</c:v>
                </c:pt>
                <c:pt idx="4">
                  <c:v>43.58</c:v>
                </c:pt>
              </c:numCache>
            </c:numRef>
          </c:val>
          <c:extLst>
            <c:ext xmlns:c16="http://schemas.microsoft.com/office/drawing/2014/chart" uri="{C3380CC4-5D6E-409C-BE32-E72D297353CC}">
              <c16:uniqueId val="{00000000-56F3-4F2F-831B-AF1A0A165F0C}"/>
            </c:ext>
          </c:extLst>
        </c:ser>
        <c:dLbls>
          <c:showLegendKey val="0"/>
          <c:showVal val="0"/>
          <c:showCatName val="0"/>
          <c:showSerName val="0"/>
          <c:showPercent val="0"/>
          <c:showBubbleSize val="0"/>
        </c:dLbls>
        <c:gapWidth val="150"/>
        <c:axId val="206403456"/>
        <c:axId val="2064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60.12</c:v>
                </c:pt>
                <c:pt idx="1">
                  <c:v>60.34</c:v>
                </c:pt>
                <c:pt idx="2">
                  <c:v>59.54</c:v>
                </c:pt>
                <c:pt idx="3">
                  <c:v>55.14</c:v>
                </c:pt>
                <c:pt idx="4">
                  <c:v>54.99</c:v>
                </c:pt>
              </c:numCache>
            </c:numRef>
          </c:val>
          <c:smooth val="0"/>
          <c:extLst>
            <c:ext xmlns:c16="http://schemas.microsoft.com/office/drawing/2014/chart" uri="{C3380CC4-5D6E-409C-BE32-E72D297353CC}">
              <c16:uniqueId val="{00000001-56F3-4F2F-831B-AF1A0A165F0C}"/>
            </c:ext>
          </c:extLst>
        </c:ser>
        <c:dLbls>
          <c:showLegendKey val="0"/>
          <c:showVal val="0"/>
          <c:showCatName val="0"/>
          <c:showSerName val="0"/>
          <c:showPercent val="0"/>
          <c:showBubbleSize val="0"/>
        </c:dLbls>
        <c:marker val="1"/>
        <c:smooth val="0"/>
        <c:axId val="206403456"/>
        <c:axId val="206409728"/>
      </c:lineChart>
      <c:dateAx>
        <c:axId val="206403456"/>
        <c:scaling>
          <c:orientation val="minMax"/>
        </c:scaling>
        <c:delete val="1"/>
        <c:axPos val="b"/>
        <c:numFmt formatCode="&quot;R&quot;yy" sourceLinked="1"/>
        <c:majorTickMark val="none"/>
        <c:minorTickMark val="none"/>
        <c:tickLblPos val="none"/>
        <c:crossAx val="206409728"/>
        <c:crosses val="autoZero"/>
        <c:auto val="1"/>
        <c:lblOffset val="100"/>
        <c:baseTimeUnit val="years"/>
      </c:dateAx>
      <c:valAx>
        <c:axId val="2064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403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データ!$CW$6:$DA$6</c:f>
              <c:numCache>
                <c:formatCode>#,##0.00;"△"#,##0.00;"-"</c:formatCode>
                <c:ptCount val="5"/>
                <c:pt idx="0">
                  <c:v>84.06</c:v>
                </c:pt>
                <c:pt idx="1">
                  <c:v>84.11</c:v>
                </c:pt>
                <c:pt idx="2">
                  <c:v>84.09</c:v>
                </c:pt>
                <c:pt idx="3">
                  <c:v>84.1</c:v>
                </c:pt>
                <c:pt idx="4">
                  <c:v>84.1</c:v>
                </c:pt>
              </c:numCache>
            </c:numRef>
          </c:val>
          <c:extLst>
            <c:ext xmlns:c16="http://schemas.microsoft.com/office/drawing/2014/chart" uri="{C3380CC4-5D6E-409C-BE32-E72D297353CC}">
              <c16:uniqueId val="{00000000-8227-4AB1-8395-91109059EC87}"/>
            </c:ext>
          </c:extLst>
        </c:ser>
        <c:dLbls>
          <c:showLegendKey val="0"/>
          <c:showVal val="0"/>
          <c:showCatName val="0"/>
          <c:showSerName val="0"/>
          <c:showPercent val="0"/>
          <c:showBubbleSize val="0"/>
        </c:dLbls>
        <c:gapWidth val="150"/>
        <c:axId val="206513664"/>
        <c:axId val="2065155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84.24</c:v>
                </c:pt>
                <c:pt idx="1">
                  <c:v>84.19</c:v>
                </c:pt>
                <c:pt idx="2">
                  <c:v>83.93</c:v>
                </c:pt>
                <c:pt idx="3">
                  <c:v>80.13</c:v>
                </c:pt>
                <c:pt idx="4">
                  <c:v>79.34</c:v>
                </c:pt>
              </c:numCache>
            </c:numRef>
          </c:val>
          <c:smooth val="0"/>
          <c:extLst>
            <c:ext xmlns:c16="http://schemas.microsoft.com/office/drawing/2014/chart" uri="{C3380CC4-5D6E-409C-BE32-E72D297353CC}">
              <c16:uniqueId val="{00000001-8227-4AB1-8395-91109059EC87}"/>
            </c:ext>
          </c:extLst>
        </c:ser>
        <c:dLbls>
          <c:showLegendKey val="0"/>
          <c:showVal val="0"/>
          <c:showCatName val="0"/>
          <c:showSerName val="0"/>
          <c:showPercent val="0"/>
          <c:showBubbleSize val="0"/>
        </c:dLbls>
        <c:marker val="1"/>
        <c:smooth val="0"/>
        <c:axId val="206513664"/>
        <c:axId val="206515584"/>
      </c:lineChart>
      <c:dateAx>
        <c:axId val="206513664"/>
        <c:scaling>
          <c:orientation val="minMax"/>
        </c:scaling>
        <c:delete val="1"/>
        <c:axPos val="b"/>
        <c:numFmt formatCode="&quot;R&quot;yy" sourceLinked="1"/>
        <c:majorTickMark val="none"/>
        <c:minorTickMark val="none"/>
        <c:tickLblPos val="none"/>
        <c:crossAx val="206515584"/>
        <c:crosses val="autoZero"/>
        <c:auto val="1"/>
        <c:lblOffset val="100"/>
        <c:baseTimeUnit val="years"/>
      </c:dateAx>
      <c:valAx>
        <c:axId val="2065155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5136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77"/>
          <c:y val="0.15806945669028497"/>
          <c:w val="0.8602616255212191"/>
          <c:h val="0.54627248298936959"/>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データ!$X$6:$AB$6</c:f>
              <c:numCache>
                <c:formatCode>#,##0.00;"△"#,##0.00;"-"</c:formatCode>
                <c:ptCount val="5"/>
                <c:pt idx="0">
                  <c:v>106.17</c:v>
                </c:pt>
                <c:pt idx="1">
                  <c:v>105.65</c:v>
                </c:pt>
                <c:pt idx="2">
                  <c:v>100.69</c:v>
                </c:pt>
                <c:pt idx="3">
                  <c:v>104.43</c:v>
                </c:pt>
                <c:pt idx="4">
                  <c:v>100.56</c:v>
                </c:pt>
              </c:numCache>
            </c:numRef>
          </c:val>
          <c:extLst>
            <c:ext xmlns:c16="http://schemas.microsoft.com/office/drawing/2014/chart" uri="{C3380CC4-5D6E-409C-BE32-E72D297353CC}">
              <c16:uniqueId val="{00000000-FFEE-46C0-ACF8-F3BBE06D2DED}"/>
            </c:ext>
          </c:extLst>
        </c:ser>
        <c:dLbls>
          <c:showLegendKey val="0"/>
          <c:showVal val="0"/>
          <c:showCatName val="0"/>
          <c:showSerName val="0"/>
          <c:showPercent val="0"/>
          <c:showBubbleSize val="0"/>
        </c:dLbls>
        <c:gapWidth val="150"/>
        <c:axId val="202302592"/>
        <c:axId val="2023045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108.83</c:v>
                </c:pt>
                <c:pt idx="1">
                  <c:v>109.23</c:v>
                </c:pt>
                <c:pt idx="2">
                  <c:v>108.04</c:v>
                </c:pt>
                <c:pt idx="3">
                  <c:v>106.01</c:v>
                </c:pt>
                <c:pt idx="4">
                  <c:v>103.74</c:v>
                </c:pt>
              </c:numCache>
            </c:numRef>
          </c:val>
          <c:smooth val="0"/>
          <c:extLst>
            <c:ext xmlns:c16="http://schemas.microsoft.com/office/drawing/2014/chart" uri="{C3380CC4-5D6E-409C-BE32-E72D297353CC}">
              <c16:uniqueId val="{00000001-FFEE-46C0-ACF8-F3BBE06D2DED}"/>
            </c:ext>
          </c:extLst>
        </c:ser>
        <c:dLbls>
          <c:showLegendKey val="0"/>
          <c:showVal val="0"/>
          <c:showCatName val="0"/>
          <c:showSerName val="0"/>
          <c:showPercent val="0"/>
          <c:showBubbleSize val="0"/>
        </c:dLbls>
        <c:marker val="1"/>
        <c:smooth val="0"/>
        <c:axId val="202302592"/>
        <c:axId val="202304512"/>
      </c:lineChart>
      <c:dateAx>
        <c:axId val="202302592"/>
        <c:scaling>
          <c:orientation val="minMax"/>
        </c:scaling>
        <c:delete val="1"/>
        <c:axPos val="b"/>
        <c:numFmt formatCode="&quot;R&quot;yy" sourceLinked="1"/>
        <c:majorTickMark val="none"/>
        <c:minorTickMark val="none"/>
        <c:tickLblPos val="none"/>
        <c:crossAx val="202304512"/>
        <c:crosses val="autoZero"/>
        <c:auto val="1"/>
        <c:lblOffset val="100"/>
        <c:baseTimeUnit val="years"/>
      </c:dateAx>
      <c:valAx>
        <c:axId val="20230451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23025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21" l="0.70000000000000062" r="0.70000000000000062" t="0.7500000000000122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データ!$DH$6:$DL$6</c:f>
              <c:numCache>
                <c:formatCode>#,##0.00;"△"#,##0.00;"-"</c:formatCode>
                <c:ptCount val="5"/>
                <c:pt idx="0">
                  <c:v>42.38</c:v>
                </c:pt>
                <c:pt idx="1">
                  <c:v>43.85</c:v>
                </c:pt>
                <c:pt idx="2">
                  <c:v>45.33</c:v>
                </c:pt>
                <c:pt idx="3">
                  <c:v>46.57</c:v>
                </c:pt>
                <c:pt idx="4">
                  <c:v>47.99</c:v>
                </c:pt>
              </c:numCache>
            </c:numRef>
          </c:val>
          <c:extLst>
            <c:ext xmlns:c16="http://schemas.microsoft.com/office/drawing/2014/chart" uri="{C3380CC4-5D6E-409C-BE32-E72D297353CC}">
              <c16:uniqueId val="{00000000-4084-4E5F-AED9-7536E71CFE9C}"/>
            </c:ext>
          </c:extLst>
        </c:ser>
        <c:dLbls>
          <c:showLegendKey val="0"/>
          <c:showVal val="0"/>
          <c:showCatName val="0"/>
          <c:showSerName val="0"/>
          <c:showPercent val="0"/>
          <c:showBubbleSize val="0"/>
        </c:dLbls>
        <c:gapWidth val="150"/>
        <c:axId val="205026048"/>
        <c:axId val="20502796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48.83</c:v>
                </c:pt>
                <c:pt idx="1">
                  <c:v>49.96</c:v>
                </c:pt>
                <c:pt idx="2">
                  <c:v>50.82</c:v>
                </c:pt>
                <c:pt idx="3">
                  <c:v>52.7</c:v>
                </c:pt>
                <c:pt idx="4">
                  <c:v>53.48</c:v>
                </c:pt>
              </c:numCache>
            </c:numRef>
          </c:val>
          <c:smooth val="0"/>
          <c:extLst>
            <c:ext xmlns:c16="http://schemas.microsoft.com/office/drawing/2014/chart" uri="{C3380CC4-5D6E-409C-BE32-E72D297353CC}">
              <c16:uniqueId val="{00000001-4084-4E5F-AED9-7536E71CFE9C}"/>
            </c:ext>
          </c:extLst>
        </c:ser>
        <c:dLbls>
          <c:showLegendKey val="0"/>
          <c:showVal val="0"/>
          <c:showCatName val="0"/>
          <c:showSerName val="0"/>
          <c:showPercent val="0"/>
          <c:showBubbleSize val="0"/>
        </c:dLbls>
        <c:marker val="1"/>
        <c:smooth val="0"/>
        <c:axId val="205026048"/>
        <c:axId val="205027968"/>
      </c:lineChart>
      <c:dateAx>
        <c:axId val="205026048"/>
        <c:scaling>
          <c:orientation val="minMax"/>
        </c:scaling>
        <c:delete val="1"/>
        <c:axPos val="b"/>
        <c:numFmt formatCode="&quot;R&quot;yy" sourceLinked="1"/>
        <c:majorTickMark val="none"/>
        <c:minorTickMark val="none"/>
        <c:tickLblPos val="none"/>
        <c:crossAx val="205027968"/>
        <c:crosses val="autoZero"/>
        <c:auto val="1"/>
        <c:lblOffset val="100"/>
        <c:baseTimeUnit val="years"/>
      </c:dateAx>
      <c:valAx>
        <c:axId val="20502796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260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4"/>
          <c:y val="0.1580694566902851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データ!$DS$6:$DW$6</c:f>
              <c:numCache>
                <c:formatCode>#,##0.00;"△"#,##0.00;"-"</c:formatCode>
                <c:ptCount val="5"/>
                <c:pt idx="0">
                  <c:v>25.06</c:v>
                </c:pt>
                <c:pt idx="1">
                  <c:v>24.33</c:v>
                </c:pt>
                <c:pt idx="2">
                  <c:v>24.21</c:v>
                </c:pt>
                <c:pt idx="3">
                  <c:v>23.84</c:v>
                </c:pt>
                <c:pt idx="4">
                  <c:v>24.06</c:v>
                </c:pt>
              </c:numCache>
            </c:numRef>
          </c:val>
          <c:extLst>
            <c:ext xmlns:c16="http://schemas.microsoft.com/office/drawing/2014/chart" uri="{C3380CC4-5D6E-409C-BE32-E72D297353CC}">
              <c16:uniqueId val="{00000000-46B9-4A8B-8406-2319D3294209}"/>
            </c:ext>
          </c:extLst>
        </c:ser>
        <c:dLbls>
          <c:showLegendKey val="0"/>
          <c:showVal val="0"/>
          <c:showCatName val="0"/>
          <c:showSerName val="0"/>
          <c:showPercent val="0"/>
          <c:showBubbleSize val="0"/>
        </c:dLbls>
        <c:gapWidth val="150"/>
        <c:axId val="205054720"/>
        <c:axId val="2050566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18.18</c:v>
                </c:pt>
                <c:pt idx="1">
                  <c:v>19.32</c:v>
                </c:pt>
                <c:pt idx="2">
                  <c:v>21.16</c:v>
                </c:pt>
                <c:pt idx="3">
                  <c:v>22.86</c:v>
                </c:pt>
                <c:pt idx="4">
                  <c:v>24.31</c:v>
                </c:pt>
              </c:numCache>
            </c:numRef>
          </c:val>
          <c:smooth val="0"/>
          <c:extLst>
            <c:ext xmlns:c16="http://schemas.microsoft.com/office/drawing/2014/chart" uri="{C3380CC4-5D6E-409C-BE32-E72D297353CC}">
              <c16:uniqueId val="{00000001-46B9-4A8B-8406-2319D3294209}"/>
            </c:ext>
          </c:extLst>
        </c:ser>
        <c:dLbls>
          <c:showLegendKey val="0"/>
          <c:showVal val="0"/>
          <c:showCatName val="0"/>
          <c:showSerName val="0"/>
          <c:showPercent val="0"/>
          <c:showBubbleSize val="0"/>
        </c:dLbls>
        <c:marker val="1"/>
        <c:smooth val="0"/>
        <c:axId val="205054720"/>
        <c:axId val="205056640"/>
      </c:lineChart>
      <c:dateAx>
        <c:axId val="205054720"/>
        <c:scaling>
          <c:orientation val="minMax"/>
        </c:scaling>
        <c:delete val="1"/>
        <c:axPos val="b"/>
        <c:numFmt formatCode="&quot;R&quot;yy" sourceLinked="1"/>
        <c:majorTickMark val="none"/>
        <c:minorTickMark val="none"/>
        <c:tickLblPos val="none"/>
        <c:crossAx val="205056640"/>
        <c:crosses val="autoZero"/>
        <c:auto val="1"/>
        <c:lblOffset val="100"/>
        <c:baseTimeUnit val="years"/>
      </c:dateAx>
      <c:valAx>
        <c:axId val="2050566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547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66" l="0.70000000000000062" r="0.70000000000000062" t="0.75000000000001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データ!$AI$6:$AM$6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935D-4944-9DCB-31CA8CE4658A}"/>
            </c:ext>
          </c:extLst>
        </c:ser>
        <c:dLbls>
          <c:showLegendKey val="0"/>
          <c:showVal val="0"/>
          <c:showCatName val="0"/>
          <c:showSerName val="0"/>
          <c:showPercent val="0"/>
          <c:showBubbleSize val="0"/>
        </c:dLbls>
        <c:gapWidth val="150"/>
        <c:axId val="205160832"/>
        <c:axId val="2051627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4.34</c:v>
                </c:pt>
                <c:pt idx="1">
                  <c:v>4.6900000000000004</c:v>
                </c:pt>
                <c:pt idx="2">
                  <c:v>4.72</c:v>
                </c:pt>
                <c:pt idx="3">
                  <c:v>9.59</c:v>
                </c:pt>
                <c:pt idx="4">
                  <c:v>11.55</c:v>
                </c:pt>
              </c:numCache>
            </c:numRef>
          </c:val>
          <c:smooth val="0"/>
          <c:extLst>
            <c:ext xmlns:c16="http://schemas.microsoft.com/office/drawing/2014/chart" uri="{C3380CC4-5D6E-409C-BE32-E72D297353CC}">
              <c16:uniqueId val="{00000001-935D-4944-9DCB-31CA8CE4658A}"/>
            </c:ext>
          </c:extLst>
        </c:ser>
        <c:dLbls>
          <c:showLegendKey val="0"/>
          <c:showVal val="0"/>
          <c:showCatName val="0"/>
          <c:showSerName val="0"/>
          <c:showPercent val="0"/>
          <c:showBubbleSize val="0"/>
        </c:dLbls>
        <c:marker val="1"/>
        <c:smooth val="0"/>
        <c:axId val="205160832"/>
        <c:axId val="205162752"/>
      </c:lineChart>
      <c:dateAx>
        <c:axId val="205160832"/>
        <c:scaling>
          <c:orientation val="minMax"/>
        </c:scaling>
        <c:delete val="1"/>
        <c:axPos val="b"/>
        <c:numFmt formatCode="&quot;R&quot;yy" sourceLinked="1"/>
        <c:majorTickMark val="none"/>
        <c:minorTickMark val="none"/>
        <c:tickLblPos val="none"/>
        <c:crossAx val="205162752"/>
        <c:crosses val="autoZero"/>
        <c:auto val="1"/>
        <c:lblOffset val="100"/>
        <c:baseTimeUnit val="years"/>
      </c:dateAx>
      <c:valAx>
        <c:axId val="20516275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608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データ!$AT$6:$AX$6</c:f>
              <c:numCache>
                <c:formatCode>#,##0.00;"△"#,##0.00;"-"</c:formatCode>
                <c:ptCount val="5"/>
                <c:pt idx="0">
                  <c:v>276.57</c:v>
                </c:pt>
                <c:pt idx="1">
                  <c:v>322.87</c:v>
                </c:pt>
                <c:pt idx="2">
                  <c:v>275.13</c:v>
                </c:pt>
                <c:pt idx="3">
                  <c:v>235.9</c:v>
                </c:pt>
                <c:pt idx="4">
                  <c:v>225.56</c:v>
                </c:pt>
              </c:numCache>
            </c:numRef>
          </c:val>
          <c:extLst>
            <c:ext xmlns:c16="http://schemas.microsoft.com/office/drawing/2014/chart" uri="{C3380CC4-5D6E-409C-BE32-E72D297353CC}">
              <c16:uniqueId val="{00000000-B194-4CF6-9351-19737536F687}"/>
            </c:ext>
          </c:extLst>
        </c:ser>
        <c:dLbls>
          <c:showLegendKey val="0"/>
          <c:showVal val="0"/>
          <c:showCatName val="0"/>
          <c:showSerName val="0"/>
          <c:showPercent val="0"/>
          <c:showBubbleSize val="0"/>
        </c:dLbls>
        <c:gapWidth val="150"/>
        <c:axId val="205176192"/>
        <c:axId val="20519065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327.77</c:v>
                </c:pt>
                <c:pt idx="1">
                  <c:v>338.02</c:v>
                </c:pt>
                <c:pt idx="2">
                  <c:v>345.94</c:v>
                </c:pt>
                <c:pt idx="3">
                  <c:v>338.89</c:v>
                </c:pt>
                <c:pt idx="4">
                  <c:v>352.34</c:v>
                </c:pt>
              </c:numCache>
            </c:numRef>
          </c:val>
          <c:smooth val="0"/>
          <c:extLst>
            <c:ext xmlns:c16="http://schemas.microsoft.com/office/drawing/2014/chart" uri="{C3380CC4-5D6E-409C-BE32-E72D297353CC}">
              <c16:uniqueId val="{00000001-B194-4CF6-9351-19737536F687}"/>
            </c:ext>
          </c:extLst>
        </c:ser>
        <c:dLbls>
          <c:showLegendKey val="0"/>
          <c:showVal val="0"/>
          <c:showCatName val="0"/>
          <c:showSerName val="0"/>
          <c:showPercent val="0"/>
          <c:showBubbleSize val="0"/>
        </c:dLbls>
        <c:marker val="1"/>
        <c:smooth val="0"/>
        <c:axId val="205176192"/>
        <c:axId val="205190656"/>
      </c:lineChart>
      <c:dateAx>
        <c:axId val="205176192"/>
        <c:scaling>
          <c:orientation val="minMax"/>
        </c:scaling>
        <c:delete val="1"/>
        <c:axPos val="b"/>
        <c:numFmt formatCode="&quot;R&quot;yy" sourceLinked="1"/>
        <c:majorTickMark val="none"/>
        <c:minorTickMark val="none"/>
        <c:tickLblPos val="none"/>
        <c:crossAx val="205190656"/>
        <c:crosses val="autoZero"/>
        <c:auto val="1"/>
        <c:lblOffset val="100"/>
        <c:baseTimeUnit val="years"/>
      </c:dateAx>
      <c:valAx>
        <c:axId val="205190656"/>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761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データ!$BE$6:$BI$6</c:f>
              <c:numCache>
                <c:formatCode>#,##0.00;"△"#,##0.00;"-"</c:formatCode>
                <c:ptCount val="5"/>
                <c:pt idx="0">
                  <c:v>642.24</c:v>
                </c:pt>
                <c:pt idx="1">
                  <c:v>614.99</c:v>
                </c:pt>
                <c:pt idx="2">
                  <c:v>560.94000000000005</c:v>
                </c:pt>
                <c:pt idx="3">
                  <c:v>527.11</c:v>
                </c:pt>
                <c:pt idx="4">
                  <c:v>474.72</c:v>
                </c:pt>
              </c:numCache>
            </c:numRef>
          </c:val>
          <c:extLst>
            <c:ext xmlns:c16="http://schemas.microsoft.com/office/drawing/2014/chart" uri="{C3380CC4-5D6E-409C-BE32-E72D297353CC}">
              <c16:uniqueId val="{00000000-98BC-4D27-8A44-F42B27015378}"/>
            </c:ext>
          </c:extLst>
        </c:ser>
        <c:dLbls>
          <c:showLegendKey val="0"/>
          <c:showVal val="0"/>
          <c:showCatName val="0"/>
          <c:showSerName val="0"/>
          <c:showPercent val="0"/>
          <c:showBubbleSize val="0"/>
        </c:dLbls>
        <c:gapWidth val="150"/>
        <c:axId val="205224960"/>
        <c:axId val="2052394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397.1</c:v>
                </c:pt>
                <c:pt idx="1">
                  <c:v>379.91</c:v>
                </c:pt>
                <c:pt idx="2">
                  <c:v>386.61</c:v>
                </c:pt>
                <c:pt idx="3">
                  <c:v>400.21</c:v>
                </c:pt>
                <c:pt idx="4">
                  <c:v>391.13</c:v>
                </c:pt>
              </c:numCache>
            </c:numRef>
          </c:val>
          <c:smooth val="0"/>
          <c:extLst>
            <c:ext xmlns:c16="http://schemas.microsoft.com/office/drawing/2014/chart" uri="{C3380CC4-5D6E-409C-BE32-E72D297353CC}">
              <c16:uniqueId val="{00000001-98BC-4D27-8A44-F42B27015378}"/>
            </c:ext>
          </c:extLst>
        </c:ser>
        <c:dLbls>
          <c:showLegendKey val="0"/>
          <c:showVal val="0"/>
          <c:showCatName val="0"/>
          <c:showSerName val="0"/>
          <c:showPercent val="0"/>
          <c:showBubbleSize val="0"/>
        </c:dLbls>
        <c:marker val="1"/>
        <c:smooth val="0"/>
        <c:axId val="205224960"/>
        <c:axId val="205239424"/>
      </c:lineChart>
      <c:dateAx>
        <c:axId val="205224960"/>
        <c:scaling>
          <c:orientation val="minMax"/>
        </c:scaling>
        <c:delete val="1"/>
        <c:axPos val="b"/>
        <c:numFmt formatCode="&quot;R&quot;yy" sourceLinked="1"/>
        <c:majorTickMark val="none"/>
        <c:minorTickMark val="none"/>
        <c:tickLblPos val="none"/>
        <c:crossAx val="205239424"/>
        <c:crosses val="autoZero"/>
        <c:auto val="1"/>
        <c:lblOffset val="100"/>
        <c:baseTimeUnit val="years"/>
      </c:dateAx>
      <c:valAx>
        <c:axId val="205239424"/>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22496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データ!$BP$6:$BT$6</c:f>
              <c:numCache>
                <c:formatCode>#,##0.00;"△"#,##0.00;"-"</c:formatCode>
                <c:ptCount val="5"/>
                <c:pt idx="0">
                  <c:v>92.95</c:v>
                </c:pt>
                <c:pt idx="1">
                  <c:v>88.64</c:v>
                </c:pt>
                <c:pt idx="2">
                  <c:v>84.49</c:v>
                </c:pt>
                <c:pt idx="3">
                  <c:v>87.51</c:v>
                </c:pt>
                <c:pt idx="4">
                  <c:v>84.71</c:v>
                </c:pt>
              </c:numCache>
            </c:numRef>
          </c:val>
          <c:extLst>
            <c:ext xmlns:c16="http://schemas.microsoft.com/office/drawing/2014/chart" uri="{C3380CC4-5D6E-409C-BE32-E72D297353CC}">
              <c16:uniqueId val="{00000000-3ADB-47BE-A8A9-FC3A7C63808C}"/>
            </c:ext>
          </c:extLst>
        </c:ser>
        <c:dLbls>
          <c:showLegendKey val="0"/>
          <c:showVal val="0"/>
          <c:showCatName val="0"/>
          <c:showSerName val="0"/>
          <c:showPercent val="0"/>
          <c:showBubbleSize val="0"/>
        </c:dLbls>
        <c:gapWidth val="150"/>
        <c:axId val="205281920"/>
        <c:axId val="2052881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95.79</c:v>
                </c:pt>
                <c:pt idx="1">
                  <c:v>98.3</c:v>
                </c:pt>
                <c:pt idx="2">
                  <c:v>93.82</c:v>
                </c:pt>
                <c:pt idx="3">
                  <c:v>92.83</c:v>
                </c:pt>
                <c:pt idx="4">
                  <c:v>92.16</c:v>
                </c:pt>
              </c:numCache>
            </c:numRef>
          </c:val>
          <c:smooth val="0"/>
          <c:extLst>
            <c:ext xmlns:c16="http://schemas.microsoft.com/office/drawing/2014/chart" uri="{C3380CC4-5D6E-409C-BE32-E72D297353CC}">
              <c16:uniqueId val="{00000001-3ADB-47BE-A8A9-FC3A7C63808C}"/>
            </c:ext>
          </c:extLst>
        </c:ser>
        <c:dLbls>
          <c:showLegendKey val="0"/>
          <c:showVal val="0"/>
          <c:showCatName val="0"/>
          <c:showSerName val="0"/>
          <c:showPercent val="0"/>
          <c:showBubbleSize val="0"/>
        </c:dLbls>
        <c:marker val="1"/>
        <c:smooth val="0"/>
        <c:axId val="205281920"/>
        <c:axId val="205288192"/>
      </c:lineChart>
      <c:dateAx>
        <c:axId val="205281920"/>
        <c:scaling>
          <c:orientation val="minMax"/>
        </c:scaling>
        <c:delete val="1"/>
        <c:axPos val="b"/>
        <c:numFmt formatCode="&quot;R&quot;yy" sourceLinked="1"/>
        <c:majorTickMark val="none"/>
        <c:minorTickMark val="none"/>
        <c:tickLblPos val="none"/>
        <c:crossAx val="205288192"/>
        <c:crosses val="autoZero"/>
        <c:auto val="1"/>
        <c:lblOffset val="100"/>
        <c:baseTimeUnit val="years"/>
      </c:dateAx>
      <c:valAx>
        <c:axId val="2052881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2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37987</c:v>
                </c:pt>
                <c:pt idx="3">
                  <c:v>38353</c:v>
                </c:pt>
                <c:pt idx="4">
                  <c:v>38718</c:v>
                </c:pt>
              </c:numCache>
            </c:numRef>
          </c:cat>
          <c:val>
            <c:numRef>
              <c:f>データ!$CA$6:$CE$6</c:f>
              <c:numCache>
                <c:formatCode>#,##0.00;"△"#,##0.00;"-"</c:formatCode>
                <c:ptCount val="5"/>
                <c:pt idx="0">
                  <c:v>232.19</c:v>
                </c:pt>
                <c:pt idx="1">
                  <c:v>244.47</c:v>
                </c:pt>
                <c:pt idx="2">
                  <c:v>242.31</c:v>
                </c:pt>
                <c:pt idx="3">
                  <c:v>245.34</c:v>
                </c:pt>
                <c:pt idx="4">
                  <c:v>250.65</c:v>
                </c:pt>
              </c:numCache>
            </c:numRef>
          </c:val>
          <c:extLst>
            <c:ext xmlns:c16="http://schemas.microsoft.com/office/drawing/2014/chart" uri="{C3380CC4-5D6E-409C-BE32-E72D297353CC}">
              <c16:uniqueId val="{00000000-B8F2-40B7-9CF4-F32E5E2D195E}"/>
            </c:ext>
          </c:extLst>
        </c:ser>
        <c:dLbls>
          <c:showLegendKey val="0"/>
          <c:showVal val="0"/>
          <c:showCatName val="0"/>
          <c:showSerName val="0"/>
          <c:showPercent val="0"/>
          <c:showBubbleSize val="0"/>
        </c:dLbls>
        <c:gapWidth val="150"/>
        <c:axId val="206387456"/>
        <c:axId val="206393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171.13</c:v>
                </c:pt>
                <c:pt idx="1">
                  <c:v>173.7</c:v>
                </c:pt>
                <c:pt idx="2">
                  <c:v>178.94</c:v>
                </c:pt>
                <c:pt idx="3">
                  <c:v>189.43</c:v>
                </c:pt>
                <c:pt idx="4">
                  <c:v>196.75</c:v>
                </c:pt>
              </c:numCache>
            </c:numRef>
          </c:val>
          <c:smooth val="0"/>
          <c:extLst>
            <c:ext xmlns:c16="http://schemas.microsoft.com/office/drawing/2014/chart" uri="{C3380CC4-5D6E-409C-BE32-E72D297353CC}">
              <c16:uniqueId val="{00000001-B8F2-40B7-9CF4-F32E5E2D195E}"/>
            </c:ext>
          </c:extLst>
        </c:ser>
        <c:dLbls>
          <c:showLegendKey val="0"/>
          <c:showVal val="0"/>
          <c:showCatName val="0"/>
          <c:showSerName val="0"/>
          <c:showPercent val="0"/>
          <c:showBubbleSize val="0"/>
        </c:dLbls>
        <c:marker val="1"/>
        <c:smooth val="0"/>
        <c:axId val="206387456"/>
        <c:axId val="206393728"/>
      </c:lineChart>
      <c:dateAx>
        <c:axId val="206387456"/>
        <c:scaling>
          <c:orientation val="minMax"/>
        </c:scaling>
        <c:delete val="1"/>
        <c:axPos val="b"/>
        <c:numFmt formatCode="&quot;R&quot;yy" sourceLinked="1"/>
        <c:majorTickMark val="none"/>
        <c:minorTickMark val="none"/>
        <c:tickLblPos val="none"/>
        <c:crossAx val="206393728"/>
        <c:crosses val="autoZero"/>
        <c:auto val="1"/>
        <c:lblOffset val="100"/>
        <c:baseTimeUnit val="years"/>
      </c:dateAx>
      <c:valAx>
        <c:axId val="206393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387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drawings/_rels/drawing1.xml.rels>&#65279;<?xml version="1.0" encoding="utf-8" standalone="yes"?>
<Relationships xmlns="http://schemas.openxmlformats.org/package/2006/relationships">
  <Relationship Id="rId8" Type="http://schemas.openxmlformats.org/officeDocument/2006/relationships/chart" Target="../charts/chart8.xml" />
  <Relationship Id="rId3" Type="http://schemas.openxmlformats.org/officeDocument/2006/relationships/chart" Target="../charts/chart3.xml" />
  <Relationship Id="rId7" Type="http://schemas.openxmlformats.org/officeDocument/2006/relationships/chart" Target="../charts/chart7.xml" />
  <Relationship Id="rId2" Type="http://schemas.openxmlformats.org/officeDocument/2006/relationships/chart" Target="../charts/chart2.xml" />
  <Relationship Id="rId1" Type="http://schemas.openxmlformats.org/officeDocument/2006/relationships/chart" Target="../charts/chart1.xml" />
  <Relationship Id="rId6" Type="http://schemas.openxmlformats.org/officeDocument/2006/relationships/chart" Target="../charts/chart6.xml" />
  <Relationship Id="rId11" Type="http://schemas.openxmlformats.org/officeDocument/2006/relationships/chart" Target="../charts/chart11.xml" />
  <Relationship Id="rId5" Type="http://schemas.openxmlformats.org/officeDocument/2006/relationships/chart" Target="../charts/chart5.xml" />
  <Relationship Id="rId10" Type="http://schemas.openxmlformats.org/officeDocument/2006/relationships/chart" Target="../charts/chart10.xml" />
  <Relationship Id="rId4" Type="http://schemas.openxmlformats.org/officeDocument/2006/relationships/chart" Target="../charts/chart4.xml" />
  <Relationship Id="rId9" Type="http://schemas.openxmlformats.org/officeDocument/2006/relationships/chart" Target="../charts/chart9.xml" />
</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419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3281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8214361"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2100560" y="275082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419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3281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82143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2100560" y="6438900"/>
          <a:ext cx="362712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419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56235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0805160" y="10462260"/>
          <a:ext cx="4663440"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3873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BBC2758-5321-4041-965F-0EF08C1D3DF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【107.26】</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72735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E285CF0-BBF6-4A13-890E-079AA8E0E45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【1.61】</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11597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C46B18C-0F29-46C1-8F9A-768D9EB6B0A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【239.69】</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5045943" y="291846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9DEEFCE-E179-4C50-A692-474CAF362C1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【264.86】</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50459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A3FDF3C-FA24-4A3E-8D99-83D416EEA85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【89.21】</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1159743" y="6616065"/>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40BA124-597C-489D-94E0-CA4FA00ACA80}"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【60.21】</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72735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E629F87-B074-453F-8C0B-058FD3A32D7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【181.66】</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387343" y="660654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5D7ECA0-C957-4A3F-9AE7-C96A355797E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【97.59】</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4236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60A3F31-55CD-45AF-BDAF-042A71EA65B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【52.41】</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9622386"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AE79841-E68C-4060-850C-8D3AED046CD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【26.78】</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4786863" y="10629900"/>
          <a:ext cx="681737" cy="23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6D0A34F-6281-47EA-A847-A1FC951CF59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【0.59】</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1" Type="http://schemas.openxmlformats.org/officeDocument/2006/relationships/printerSettings" Target="../printerSettings/printerSettings2.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Z85"/>
  <sheetViews>
    <sheetView showGridLines="0" tabSelected="1" topLeftCell="AG46" zoomScaleNormal="100" workbookViewId="0">
      <selection activeCell="BL64" sqref="BL64:BZ65"/>
    </sheetView>
  </sheetViews>
  <sheetFormatPr defaultColWidth="2.6328125" defaultRowHeight="13" x14ac:dyDescent="0.2"/>
  <cols>
    <col min="1" max="1" width="2.6328125" customWidth="1"/>
    <col min="2" max="62" width="3.7265625" customWidth="1"/>
    <col min="64" max="78" width="3.08984375" customWidth="1"/>
    <col min="79" max="79" width="4.453125" bestFit="1" customWidth="1"/>
    <col min="81" max="82" width="4.453125" bestFit="1" customWidth="1"/>
  </cols>
  <sheetData>
    <row r="1" spans="1:78" ht="17.2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2">
      <c r="A2" s="2"/>
      <c r="B2" s="30" t="s">
        <v>0</v>
      </c>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c r="AU2" s="30"/>
      <c r="AV2" s="30"/>
      <c r="AW2" s="30"/>
      <c r="AX2" s="30"/>
      <c r="AY2" s="30"/>
      <c r="AZ2" s="30"/>
      <c r="BA2" s="30"/>
      <c r="BB2" s="30"/>
      <c r="BC2" s="30"/>
      <c r="BD2" s="30"/>
      <c r="BE2" s="30"/>
      <c r="BF2" s="30"/>
      <c r="BG2" s="30"/>
      <c r="BH2" s="30"/>
      <c r="BI2" s="30"/>
      <c r="BJ2" s="30"/>
      <c r="BK2" s="30"/>
      <c r="BL2" s="30"/>
      <c r="BM2" s="30"/>
      <c r="BN2" s="30"/>
      <c r="BO2" s="30"/>
      <c r="BP2" s="30"/>
      <c r="BQ2" s="30"/>
      <c r="BR2" s="30"/>
      <c r="BS2" s="30"/>
      <c r="BT2" s="30"/>
      <c r="BU2" s="30"/>
      <c r="BV2" s="30"/>
      <c r="BW2" s="30"/>
      <c r="BX2" s="30"/>
      <c r="BY2" s="30"/>
      <c r="BZ2" s="30"/>
    </row>
    <row r="3" spans="1:78" ht="9.75" customHeight="1" x14ac:dyDescent="0.2">
      <c r="A3" s="2"/>
      <c r="B3" s="30"/>
      <c r="C3" s="30"/>
      <c r="D3" s="30"/>
      <c r="E3" s="30"/>
      <c r="F3" s="30"/>
      <c r="G3" s="30"/>
      <c r="H3" s="30"/>
      <c r="I3" s="30"/>
      <c r="J3" s="30"/>
      <c r="K3" s="30"/>
      <c r="L3" s="30"/>
      <c r="M3" s="30"/>
      <c r="N3" s="30"/>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0"/>
      <c r="AV3" s="30"/>
      <c r="AW3" s="30"/>
      <c r="AX3" s="30"/>
      <c r="AY3" s="30"/>
      <c r="AZ3" s="30"/>
      <c r="BA3" s="30"/>
      <c r="BB3" s="30"/>
      <c r="BC3" s="30"/>
      <c r="BD3" s="30"/>
      <c r="BE3" s="30"/>
      <c r="BF3" s="30"/>
      <c r="BG3" s="30"/>
      <c r="BH3" s="30"/>
      <c r="BI3" s="30"/>
      <c r="BJ3" s="30"/>
      <c r="BK3" s="30"/>
      <c r="BL3" s="30"/>
      <c r="BM3" s="30"/>
      <c r="BN3" s="30"/>
      <c r="BO3" s="30"/>
      <c r="BP3" s="30"/>
      <c r="BQ3" s="30"/>
      <c r="BR3" s="30"/>
      <c r="BS3" s="30"/>
      <c r="BT3" s="30"/>
      <c r="BU3" s="30"/>
      <c r="BV3" s="30"/>
      <c r="BW3" s="30"/>
      <c r="BX3" s="30"/>
      <c r="BY3" s="30"/>
      <c r="BZ3" s="30"/>
    </row>
    <row r="4" spans="1:78" ht="9.75" customHeight="1" x14ac:dyDescent="0.2">
      <c r="A4" s="2"/>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row>
    <row r="5" spans="1:78" ht="9.75" customHeight="1" x14ac:dyDescent="0.2">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2">
      <c r="A6" s="2"/>
      <c r="B6" s="31" t="str">
        <f>データ!H6</f>
        <v>京都府　綾部市</v>
      </c>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2"/>
      <c r="AE6" s="32"/>
      <c r="AF6" s="32"/>
      <c r="AG6" s="3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2">
      <c r="A7" s="2"/>
      <c r="B7" s="33" t="s">
        <v>1</v>
      </c>
      <c r="C7" s="34"/>
      <c r="D7" s="34"/>
      <c r="E7" s="34"/>
      <c r="F7" s="34"/>
      <c r="G7" s="34"/>
      <c r="H7" s="34"/>
      <c r="I7" s="33" t="s">
        <v>2</v>
      </c>
      <c r="J7" s="34"/>
      <c r="K7" s="34"/>
      <c r="L7" s="34"/>
      <c r="M7" s="34"/>
      <c r="N7" s="34"/>
      <c r="O7" s="35"/>
      <c r="P7" s="36" t="s">
        <v>3</v>
      </c>
      <c r="Q7" s="36"/>
      <c r="R7" s="36"/>
      <c r="S7" s="36"/>
      <c r="T7" s="36"/>
      <c r="U7" s="36"/>
      <c r="V7" s="36"/>
      <c r="W7" s="36" t="s">
        <v>4</v>
      </c>
      <c r="X7" s="36"/>
      <c r="Y7" s="36"/>
      <c r="Z7" s="36"/>
      <c r="AA7" s="36"/>
      <c r="AB7" s="36"/>
      <c r="AC7" s="36"/>
      <c r="AD7" s="36" t="s">
        <v>5</v>
      </c>
      <c r="AE7" s="36"/>
      <c r="AF7" s="36"/>
      <c r="AG7" s="36"/>
      <c r="AH7" s="36"/>
      <c r="AI7" s="36"/>
      <c r="AJ7" s="36"/>
      <c r="AK7" s="2"/>
      <c r="AL7" s="36" t="s">
        <v>6</v>
      </c>
      <c r="AM7" s="36"/>
      <c r="AN7" s="36"/>
      <c r="AO7" s="36"/>
      <c r="AP7" s="36"/>
      <c r="AQ7" s="36"/>
      <c r="AR7" s="36"/>
      <c r="AS7" s="36"/>
      <c r="AT7" s="33" t="s">
        <v>7</v>
      </c>
      <c r="AU7" s="34"/>
      <c r="AV7" s="34"/>
      <c r="AW7" s="34"/>
      <c r="AX7" s="34"/>
      <c r="AY7" s="34"/>
      <c r="AZ7" s="34"/>
      <c r="BA7" s="34"/>
      <c r="BB7" s="36" t="s">
        <v>8</v>
      </c>
      <c r="BC7" s="36"/>
      <c r="BD7" s="36"/>
      <c r="BE7" s="36"/>
      <c r="BF7" s="36"/>
      <c r="BG7" s="36"/>
      <c r="BH7" s="36"/>
      <c r="BI7" s="36"/>
      <c r="BJ7" s="3"/>
      <c r="BK7" s="3"/>
      <c r="BL7" s="37" t="s">
        <v>9</v>
      </c>
      <c r="BM7" s="38"/>
      <c r="BN7" s="38"/>
      <c r="BO7" s="38"/>
      <c r="BP7" s="38"/>
      <c r="BQ7" s="38"/>
      <c r="BR7" s="38"/>
      <c r="BS7" s="38"/>
      <c r="BT7" s="38"/>
      <c r="BU7" s="38"/>
      <c r="BV7" s="38"/>
      <c r="BW7" s="38"/>
      <c r="BX7" s="38"/>
      <c r="BY7" s="39"/>
    </row>
    <row r="8" spans="1:78" ht="18.75" customHeight="1" x14ac:dyDescent="0.2">
      <c r="A8" s="2"/>
      <c r="B8" s="40" t="str">
        <f>データ!$I$6</f>
        <v>法適用</v>
      </c>
      <c r="C8" s="41"/>
      <c r="D8" s="41"/>
      <c r="E8" s="41"/>
      <c r="F8" s="41"/>
      <c r="G8" s="41"/>
      <c r="H8" s="41"/>
      <c r="I8" s="40" t="str">
        <f>データ!$J$6</f>
        <v>水道事業</v>
      </c>
      <c r="J8" s="41"/>
      <c r="K8" s="41"/>
      <c r="L8" s="41"/>
      <c r="M8" s="41"/>
      <c r="N8" s="41"/>
      <c r="O8" s="42"/>
      <c r="P8" s="43" t="str">
        <f>データ!$K$6</f>
        <v>末端給水事業</v>
      </c>
      <c r="Q8" s="43"/>
      <c r="R8" s="43"/>
      <c r="S8" s="43"/>
      <c r="T8" s="43"/>
      <c r="U8" s="43"/>
      <c r="V8" s="43"/>
      <c r="W8" s="43" t="str">
        <f>データ!$L$6</f>
        <v>A6</v>
      </c>
      <c r="X8" s="43"/>
      <c r="Y8" s="43"/>
      <c r="Z8" s="43"/>
      <c r="AA8" s="43"/>
      <c r="AB8" s="43"/>
      <c r="AC8" s="43"/>
      <c r="AD8" s="43" t="str">
        <f>データ!$M$6</f>
        <v>非設置</v>
      </c>
      <c r="AE8" s="43"/>
      <c r="AF8" s="43"/>
      <c r="AG8" s="43"/>
      <c r="AH8" s="43"/>
      <c r="AI8" s="43"/>
      <c r="AJ8" s="43"/>
      <c r="AK8" s="2"/>
      <c r="AL8" s="44">
        <f>データ!$R$6</f>
        <v>31072</v>
      </c>
      <c r="AM8" s="44"/>
      <c r="AN8" s="44"/>
      <c r="AO8" s="44"/>
      <c r="AP8" s="44"/>
      <c r="AQ8" s="44"/>
      <c r="AR8" s="44"/>
      <c r="AS8" s="44"/>
      <c r="AT8" s="45">
        <f>データ!$S$6</f>
        <v>347.1</v>
      </c>
      <c r="AU8" s="46"/>
      <c r="AV8" s="46"/>
      <c r="AW8" s="46"/>
      <c r="AX8" s="46"/>
      <c r="AY8" s="46"/>
      <c r="AZ8" s="46"/>
      <c r="BA8" s="46"/>
      <c r="BB8" s="47">
        <f>データ!$T$6</f>
        <v>89.52</v>
      </c>
      <c r="BC8" s="47"/>
      <c r="BD8" s="47"/>
      <c r="BE8" s="47"/>
      <c r="BF8" s="47"/>
      <c r="BG8" s="47"/>
      <c r="BH8" s="47"/>
      <c r="BI8" s="47"/>
      <c r="BJ8" s="3"/>
      <c r="BK8" s="3"/>
      <c r="BL8" s="48" t="s">
        <v>10</v>
      </c>
      <c r="BM8" s="49"/>
      <c r="BN8" s="50" t="s">
        <v>11</v>
      </c>
      <c r="BO8" s="50"/>
      <c r="BP8" s="50"/>
      <c r="BQ8" s="50"/>
      <c r="BR8" s="50"/>
      <c r="BS8" s="50"/>
      <c r="BT8" s="50"/>
      <c r="BU8" s="50"/>
      <c r="BV8" s="50"/>
      <c r="BW8" s="50"/>
      <c r="BX8" s="50"/>
      <c r="BY8" s="51"/>
    </row>
    <row r="9" spans="1:78" ht="18.75" customHeight="1" x14ac:dyDescent="0.2">
      <c r="A9" s="2"/>
      <c r="B9" s="33" t="s">
        <v>12</v>
      </c>
      <c r="C9" s="34"/>
      <c r="D9" s="34"/>
      <c r="E9" s="34"/>
      <c r="F9" s="34"/>
      <c r="G9" s="34"/>
      <c r="H9" s="34"/>
      <c r="I9" s="33" t="s">
        <v>13</v>
      </c>
      <c r="J9" s="34"/>
      <c r="K9" s="34"/>
      <c r="L9" s="34"/>
      <c r="M9" s="34"/>
      <c r="N9" s="34"/>
      <c r="O9" s="35"/>
      <c r="P9" s="36" t="s">
        <v>14</v>
      </c>
      <c r="Q9" s="36"/>
      <c r="R9" s="36"/>
      <c r="S9" s="36"/>
      <c r="T9" s="36"/>
      <c r="U9" s="36"/>
      <c r="V9" s="36"/>
      <c r="W9" s="36" t="s">
        <v>15</v>
      </c>
      <c r="X9" s="36"/>
      <c r="Y9" s="36"/>
      <c r="Z9" s="36"/>
      <c r="AA9" s="36"/>
      <c r="AB9" s="36"/>
      <c r="AC9" s="36"/>
      <c r="AD9" s="2"/>
      <c r="AE9" s="2"/>
      <c r="AF9" s="2"/>
      <c r="AG9" s="2"/>
      <c r="AH9" s="2"/>
      <c r="AI9" s="2"/>
      <c r="AJ9" s="2"/>
      <c r="AK9" s="2"/>
      <c r="AL9" s="36" t="s">
        <v>16</v>
      </c>
      <c r="AM9" s="36"/>
      <c r="AN9" s="36"/>
      <c r="AO9" s="36"/>
      <c r="AP9" s="36"/>
      <c r="AQ9" s="36"/>
      <c r="AR9" s="36"/>
      <c r="AS9" s="36"/>
      <c r="AT9" s="33" t="s">
        <v>17</v>
      </c>
      <c r="AU9" s="34"/>
      <c r="AV9" s="34"/>
      <c r="AW9" s="34"/>
      <c r="AX9" s="34"/>
      <c r="AY9" s="34"/>
      <c r="AZ9" s="34"/>
      <c r="BA9" s="34"/>
      <c r="BB9" s="36" t="s">
        <v>18</v>
      </c>
      <c r="BC9" s="36"/>
      <c r="BD9" s="36"/>
      <c r="BE9" s="36"/>
      <c r="BF9" s="36"/>
      <c r="BG9" s="36"/>
      <c r="BH9" s="36"/>
      <c r="BI9" s="36"/>
      <c r="BJ9" s="3"/>
      <c r="BK9" s="3"/>
      <c r="BL9" s="52" t="s">
        <v>19</v>
      </c>
      <c r="BM9" s="53"/>
      <c r="BN9" s="54" t="s">
        <v>20</v>
      </c>
      <c r="BO9" s="54"/>
      <c r="BP9" s="54"/>
      <c r="BQ9" s="54"/>
      <c r="BR9" s="54"/>
      <c r="BS9" s="54"/>
      <c r="BT9" s="54"/>
      <c r="BU9" s="54"/>
      <c r="BV9" s="54"/>
      <c r="BW9" s="54"/>
      <c r="BX9" s="54"/>
      <c r="BY9" s="55"/>
    </row>
    <row r="10" spans="1:78" ht="18.75" customHeight="1" x14ac:dyDescent="0.2">
      <c r="A10" s="2"/>
      <c r="B10" s="45" t="str">
        <f>データ!$N$6</f>
        <v>-</v>
      </c>
      <c r="C10" s="46"/>
      <c r="D10" s="46"/>
      <c r="E10" s="46"/>
      <c r="F10" s="46"/>
      <c r="G10" s="46"/>
      <c r="H10" s="46"/>
      <c r="I10" s="45">
        <f>データ!$O$6</f>
        <v>72.709999999999994</v>
      </c>
      <c r="J10" s="46"/>
      <c r="K10" s="46"/>
      <c r="L10" s="46"/>
      <c r="M10" s="46"/>
      <c r="N10" s="46"/>
      <c r="O10" s="80"/>
      <c r="P10" s="47">
        <f>データ!$P$6</f>
        <v>98.47</v>
      </c>
      <c r="Q10" s="47"/>
      <c r="R10" s="47"/>
      <c r="S10" s="47"/>
      <c r="T10" s="47"/>
      <c r="U10" s="47"/>
      <c r="V10" s="47"/>
      <c r="W10" s="44">
        <f>データ!$Q$6</f>
        <v>4180</v>
      </c>
      <c r="X10" s="44"/>
      <c r="Y10" s="44"/>
      <c r="Z10" s="44"/>
      <c r="AA10" s="44"/>
      <c r="AB10" s="44"/>
      <c r="AC10" s="44"/>
      <c r="AD10" s="2"/>
      <c r="AE10" s="2"/>
      <c r="AF10" s="2"/>
      <c r="AG10" s="2"/>
      <c r="AH10" s="2"/>
      <c r="AI10" s="2"/>
      <c r="AJ10" s="2"/>
      <c r="AK10" s="2"/>
      <c r="AL10" s="44">
        <f>データ!$U$6</f>
        <v>29358</v>
      </c>
      <c r="AM10" s="44"/>
      <c r="AN10" s="44"/>
      <c r="AO10" s="44"/>
      <c r="AP10" s="44"/>
      <c r="AQ10" s="44"/>
      <c r="AR10" s="44"/>
      <c r="AS10" s="44"/>
      <c r="AT10" s="45">
        <f>データ!$V$6</f>
        <v>87.14</v>
      </c>
      <c r="AU10" s="46"/>
      <c r="AV10" s="46"/>
      <c r="AW10" s="46"/>
      <c r="AX10" s="46"/>
      <c r="AY10" s="46"/>
      <c r="AZ10" s="46"/>
      <c r="BA10" s="46"/>
      <c r="BB10" s="47">
        <f>データ!$W$6</f>
        <v>336.91</v>
      </c>
      <c r="BC10" s="47"/>
      <c r="BD10" s="47"/>
      <c r="BE10" s="47"/>
      <c r="BF10" s="47"/>
      <c r="BG10" s="47"/>
      <c r="BH10" s="47"/>
      <c r="BI10" s="47"/>
      <c r="BJ10" s="2"/>
      <c r="BK10" s="2"/>
      <c r="BL10" s="62" t="s">
        <v>21</v>
      </c>
      <c r="BM10" s="63"/>
      <c r="BN10" s="64" t="s">
        <v>22</v>
      </c>
      <c r="BO10" s="64"/>
      <c r="BP10" s="64"/>
      <c r="BQ10" s="64"/>
      <c r="BR10" s="64"/>
      <c r="BS10" s="64"/>
      <c r="BT10" s="64"/>
      <c r="BU10" s="64"/>
      <c r="BV10" s="64"/>
      <c r="BW10" s="64"/>
      <c r="BX10" s="64"/>
      <c r="BY10" s="65"/>
    </row>
    <row r="11" spans="1:78" ht="9.75" customHeight="1" x14ac:dyDescent="0.2">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66" t="s">
        <v>23</v>
      </c>
      <c r="BM11" s="66"/>
      <c r="BN11" s="66"/>
      <c r="BO11" s="66"/>
      <c r="BP11" s="66"/>
      <c r="BQ11" s="66"/>
      <c r="BR11" s="66"/>
      <c r="BS11" s="66"/>
      <c r="BT11" s="66"/>
      <c r="BU11" s="66"/>
      <c r="BV11" s="66"/>
      <c r="BW11" s="66"/>
      <c r="BX11" s="66"/>
      <c r="BY11" s="66"/>
      <c r="BZ11" s="66"/>
    </row>
    <row r="12" spans="1:78" ht="9.75"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66"/>
      <c r="BM12" s="66"/>
      <c r="BN12" s="66"/>
      <c r="BO12" s="66"/>
      <c r="BP12" s="66"/>
      <c r="BQ12" s="66"/>
      <c r="BR12" s="66"/>
      <c r="BS12" s="66"/>
      <c r="BT12" s="66"/>
      <c r="BU12" s="66"/>
      <c r="BV12" s="66"/>
      <c r="BW12" s="66"/>
      <c r="BX12" s="66"/>
      <c r="BY12" s="66"/>
      <c r="BZ12" s="66"/>
    </row>
    <row r="13" spans="1:78" ht="9.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67"/>
      <c r="BM13" s="67"/>
      <c r="BN13" s="67"/>
      <c r="BO13" s="67"/>
      <c r="BP13" s="67"/>
      <c r="BQ13" s="67"/>
      <c r="BR13" s="67"/>
      <c r="BS13" s="67"/>
      <c r="BT13" s="67"/>
      <c r="BU13" s="67"/>
      <c r="BV13" s="67"/>
      <c r="BW13" s="67"/>
      <c r="BX13" s="67"/>
      <c r="BY13" s="67"/>
      <c r="BZ13" s="67"/>
    </row>
    <row r="14" spans="1:78" ht="13.5" customHeight="1" x14ac:dyDescent="0.2">
      <c r="A14" s="2"/>
      <c r="B14" s="68" t="s">
        <v>24</v>
      </c>
      <c r="C14" s="69"/>
      <c r="D14" s="69"/>
      <c r="E14" s="69"/>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c r="BE14" s="69"/>
      <c r="BF14" s="69"/>
      <c r="BG14" s="69"/>
      <c r="BH14" s="69"/>
      <c r="BI14" s="69"/>
      <c r="BJ14" s="70"/>
      <c r="BK14" s="2"/>
      <c r="BL14" s="74" t="s">
        <v>25</v>
      </c>
      <c r="BM14" s="75"/>
      <c r="BN14" s="75"/>
      <c r="BO14" s="75"/>
      <c r="BP14" s="75"/>
      <c r="BQ14" s="75"/>
      <c r="BR14" s="75"/>
      <c r="BS14" s="75"/>
      <c r="BT14" s="75"/>
      <c r="BU14" s="75"/>
      <c r="BV14" s="75"/>
      <c r="BW14" s="75"/>
      <c r="BX14" s="75"/>
      <c r="BY14" s="75"/>
      <c r="BZ14" s="76"/>
    </row>
    <row r="15" spans="1:78" ht="13.5" customHeight="1" x14ac:dyDescent="0.2">
      <c r="A15" s="2"/>
      <c r="B15" s="71"/>
      <c r="C15" s="72"/>
      <c r="D15" s="72"/>
      <c r="E15" s="72"/>
      <c r="F15" s="72"/>
      <c r="G15" s="72"/>
      <c r="H15" s="72"/>
      <c r="I15" s="72"/>
      <c r="J15" s="72"/>
      <c r="K15" s="7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72"/>
      <c r="AU15" s="72"/>
      <c r="AV15" s="72"/>
      <c r="AW15" s="72"/>
      <c r="AX15" s="72"/>
      <c r="AY15" s="72"/>
      <c r="AZ15" s="72"/>
      <c r="BA15" s="72"/>
      <c r="BB15" s="72"/>
      <c r="BC15" s="72"/>
      <c r="BD15" s="72"/>
      <c r="BE15" s="72"/>
      <c r="BF15" s="72"/>
      <c r="BG15" s="72"/>
      <c r="BH15" s="72"/>
      <c r="BI15" s="72"/>
      <c r="BJ15" s="73"/>
      <c r="BK15" s="2"/>
      <c r="BL15" s="77"/>
      <c r="BM15" s="78"/>
      <c r="BN15" s="78"/>
      <c r="BO15" s="78"/>
      <c r="BP15" s="78"/>
      <c r="BQ15" s="78"/>
      <c r="BR15" s="78"/>
      <c r="BS15" s="78"/>
      <c r="BT15" s="78"/>
      <c r="BU15" s="78"/>
      <c r="BV15" s="78"/>
      <c r="BW15" s="78"/>
      <c r="BX15" s="78"/>
      <c r="BY15" s="78"/>
      <c r="BZ15" s="79"/>
    </row>
    <row r="16" spans="1:78" ht="13.5" customHeight="1" x14ac:dyDescent="0.2">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56" t="s">
        <v>112</v>
      </c>
      <c r="BM16" s="57"/>
      <c r="BN16" s="57"/>
      <c r="BO16" s="57"/>
      <c r="BP16" s="57"/>
      <c r="BQ16" s="57"/>
      <c r="BR16" s="57"/>
      <c r="BS16" s="57"/>
      <c r="BT16" s="57"/>
      <c r="BU16" s="57"/>
      <c r="BV16" s="57"/>
      <c r="BW16" s="57"/>
      <c r="BX16" s="57"/>
      <c r="BY16" s="57"/>
      <c r="BZ16" s="58"/>
    </row>
    <row r="17" spans="1:78" ht="13.5" customHeight="1" x14ac:dyDescent="0.2">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56"/>
      <c r="BM17" s="57"/>
      <c r="BN17" s="57"/>
      <c r="BO17" s="57"/>
      <c r="BP17" s="57"/>
      <c r="BQ17" s="57"/>
      <c r="BR17" s="57"/>
      <c r="BS17" s="57"/>
      <c r="BT17" s="57"/>
      <c r="BU17" s="57"/>
      <c r="BV17" s="57"/>
      <c r="BW17" s="57"/>
      <c r="BX17" s="57"/>
      <c r="BY17" s="57"/>
      <c r="BZ17" s="58"/>
    </row>
    <row r="18" spans="1:78" ht="13.5" customHeight="1" x14ac:dyDescent="0.2">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56"/>
      <c r="BM18" s="57"/>
      <c r="BN18" s="57"/>
      <c r="BO18" s="57"/>
      <c r="BP18" s="57"/>
      <c r="BQ18" s="57"/>
      <c r="BR18" s="57"/>
      <c r="BS18" s="57"/>
      <c r="BT18" s="57"/>
      <c r="BU18" s="57"/>
      <c r="BV18" s="57"/>
      <c r="BW18" s="57"/>
      <c r="BX18" s="57"/>
      <c r="BY18" s="57"/>
      <c r="BZ18" s="58"/>
    </row>
    <row r="19" spans="1:78" ht="13.5" customHeight="1" x14ac:dyDescent="0.2">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56"/>
      <c r="BM19" s="57"/>
      <c r="BN19" s="57"/>
      <c r="BO19" s="57"/>
      <c r="BP19" s="57"/>
      <c r="BQ19" s="57"/>
      <c r="BR19" s="57"/>
      <c r="BS19" s="57"/>
      <c r="BT19" s="57"/>
      <c r="BU19" s="57"/>
      <c r="BV19" s="57"/>
      <c r="BW19" s="57"/>
      <c r="BX19" s="57"/>
      <c r="BY19" s="57"/>
      <c r="BZ19" s="58"/>
    </row>
    <row r="20" spans="1:78" ht="13.5" customHeight="1" x14ac:dyDescent="0.2">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56"/>
      <c r="BM20" s="57"/>
      <c r="BN20" s="57"/>
      <c r="BO20" s="57"/>
      <c r="BP20" s="57"/>
      <c r="BQ20" s="57"/>
      <c r="BR20" s="57"/>
      <c r="BS20" s="57"/>
      <c r="BT20" s="57"/>
      <c r="BU20" s="57"/>
      <c r="BV20" s="57"/>
      <c r="BW20" s="57"/>
      <c r="BX20" s="57"/>
      <c r="BY20" s="57"/>
      <c r="BZ20" s="58"/>
    </row>
    <row r="21" spans="1:78" ht="13.5" customHeight="1" x14ac:dyDescent="0.2">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56"/>
      <c r="BM21" s="57"/>
      <c r="BN21" s="57"/>
      <c r="BO21" s="57"/>
      <c r="BP21" s="57"/>
      <c r="BQ21" s="57"/>
      <c r="BR21" s="57"/>
      <c r="BS21" s="57"/>
      <c r="BT21" s="57"/>
      <c r="BU21" s="57"/>
      <c r="BV21" s="57"/>
      <c r="BW21" s="57"/>
      <c r="BX21" s="57"/>
      <c r="BY21" s="57"/>
      <c r="BZ21" s="58"/>
    </row>
    <row r="22" spans="1:78" ht="13.5" customHeight="1" x14ac:dyDescent="0.2">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56"/>
      <c r="BM22" s="57"/>
      <c r="BN22" s="57"/>
      <c r="BO22" s="57"/>
      <c r="BP22" s="57"/>
      <c r="BQ22" s="57"/>
      <c r="BR22" s="57"/>
      <c r="BS22" s="57"/>
      <c r="BT22" s="57"/>
      <c r="BU22" s="57"/>
      <c r="BV22" s="57"/>
      <c r="BW22" s="57"/>
      <c r="BX22" s="57"/>
      <c r="BY22" s="57"/>
      <c r="BZ22" s="58"/>
    </row>
    <row r="23" spans="1:78" ht="13.5" customHeight="1" x14ac:dyDescent="0.2">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56"/>
      <c r="BM23" s="57"/>
      <c r="BN23" s="57"/>
      <c r="BO23" s="57"/>
      <c r="BP23" s="57"/>
      <c r="BQ23" s="57"/>
      <c r="BR23" s="57"/>
      <c r="BS23" s="57"/>
      <c r="BT23" s="57"/>
      <c r="BU23" s="57"/>
      <c r="BV23" s="57"/>
      <c r="BW23" s="57"/>
      <c r="BX23" s="57"/>
      <c r="BY23" s="57"/>
      <c r="BZ23" s="58"/>
    </row>
    <row r="24" spans="1:78" ht="13.5" customHeight="1" x14ac:dyDescent="0.2">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56"/>
      <c r="BM24" s="57"/>
      <c r="BN24" s="57"/>
      <c r="BO24" s="57"/>
      <c r="BP24" s="57"/>
      <c r="BQ24" s="57"/>
      <c r="BR24" s="57"/>
      <c r="BS24" s="57"/>
      <c r="BT24" s="57"/>
      <c r="BU24" s="57"/>
      <c r="BV24" s="57"/>
      <c r="BW24" s="57"/>
      <c r="BX24" s="57"/>
      <c r="BY24" s="57"/>
      <c r="BZ24" s="58"/>
    </row>
    <row r="25" spans="1:78" ht="13.5" customHeight="1" x14ac:dyDescent="0.2">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56"/>
      <c r="BM25" s="57"/>
      <c r="BN25" s="57"/>
      <c r="BO25" s="57"/>
      <c r="BP25" s="57"/>
      <c r="BQ25" s="57"/>
      <c r="BR25" s="57"/>
      <c r="BS25" s="57"/>
      <c r="BT25" s="57"/>
      <c r="BU25" s="57"/>
      <c r="BV25" s="57"/>
      <c r="BW25" s="57"/>
      <c r="BX25" s="57"/>
      <c r="BY25" s="57"/>
      <c r="BZ25" s="58"/>
    </row>
    <row r="26" spans="1:78" ht="13.5" customHeight="1" x14ac:dyDescent="0.2">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56"/>
      <c r="BM26" s="57"/>
      <c r="BN26" s="57"/>
      <c r="BO26" s="57"/>
      <c r="BP26" s="57"/>
      <c r="BQ26" s="57"/>
      <c r="BR26" s="57"/>
      <c r="BS26" s="57"/>
      <c r="BT26" s="57"/>
      <c r="BU26" s="57"/>
      <c r="BV26" s="57"/>
      <c r="BW26" s="57"/>
      <c r="BX26" s="57"/>
      <c r="BY26" s="57"/>
      <c r="BZ26" s="58"/>
    </row>
    <row r="27" spans="1:78" ht="13.5" customHeight="1" x14ac:dyDescent="0.2">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56"/>
      <c r="BM27" s="57"/>
      <c r="BN27" s="57"/>
      <c r="BO27" s="57"/>
      <c r="BP27" s="57"/>
      <c r="BQ27" s="57"/>
      <c r="BR27" s="57"/>
      <c r="BS27" s="57"/>
      <c r="BT27" s="57"/>
      <c r="BU27" s="57"/>
      <c r="BV27" s="57"/>
      <c r="BW27" s="57"/>
      <c r="BX27" s="57"/>
      <c r="BY27" s="57"/>
      <c r="BZ27" s="58"/>
    </row>
    <row r="28" spans="1:78" ht="13.5" customHeight="1" x14ac:dyDescent="0.2">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56"/>
      <c r="BM28" s="57"/>
      <c r="BN28" s="57"/>
      <c r="BO28" s="57"/>
      <c r="BP28" s="57"/>
      <c r="BQ28" s="57"/>
      <c r="BR28" s="57"/>
      <c r="BS28" s="57"/>
      <c r="BT28" s="57"/>
      <c r="BU28" s="57"/>
      <c r="BV28" s="57"/>
      <c r="BW28" s="57"/>
      <c r="BX28" s="57"/>
      <c r="BY28" s="57"/>
      <c r="BZ28" s="58"/>
    </row>
    <row r="29" spans="1:78" ht="13.5" customHeight="1" x14ac:dyDescent="0.2">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56"/>
      <c r="BM29" s="57"/>
      <c r="BN29" s="57"/>
      <c r="BO29" s="57"/>
      <c r="BP29" s="57"/>
      <c r="BQ29" s="57"/>
      <c r="BR29" s="57"/>
      <c r="BS29" s="57"/>
      <c r="BT29" s="57"/>
      <c r="BU29" s="57"/>
      <c r="BV29" s="57"/>
      <c r="BW29" s="57"/>
      <c r="BX29" s="57"/>
      <c r="BY29" s="57"/>
      <c r="BZ29" s="58"/>
    </row>
    <row r="30" spans="1:78" ht="13.5" customHeight="1" x14ac:dyDescent="0.2">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56"/>
      <c r="BM30" s="57"/>
      <c r="BN30" s="57"/>
      <c r="BO30" s="57"/>
      <c r="BP30" s="57"/>
      <c r="BQ30" s="57"/>
      <c r="BR30" s="57"/>
      <c r="BS30" s="57"/>
      <c r="BT30" s="57"/>
      <c r="BU30" s="57"/>
      <c r="BV30" s="57"/>
      <c r="BW30" s="57"/>
      <c r="BX30" s="57"/>
      <c r="BY30" s="57"/>
      <c r="BZ30" s="58"/>
    </row>
    <row r="31" spans="1:78" ht="13.5" customHeight="1" x14ac:dyDescent="0.2">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56"/>
      <c r="BM31" s="57"/>
      <c r="BN31" s="57"/>
      <c r="BO31" s="57"/>
      <c r="BP31" s="57"/>
      <c r="BQ31" s="57"/>
      <c r="BR31" s="57"/>
      <c r="BS31" s="57"/>
      <c r="BT31" s="57"/>
      <c r="BU31" s="57"/>
      <c r="BV31" s="57"/>
      <c r="BW31" s="57"/>
      <c r="BX31" s="57"/>
      <c r="BY31" s="57"/>
      <c r="BZ31" s="58"/>
    </row>
    <row r="32" spans="1:78" ht="13.5" customHeight="1" x14ac:dyDescent="0.2">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56"/>
      <c r="BM32" s="57"/>
      <c r="BN32" s="57"/>
      <c r="BO32" s="57"/>
      <c r="BP32" s="57"/>
      <c r="BQ32" s="57"/>
      <c r="BR32" s="57"/>
      <c r="BS32" s="57"/>
      <c r="BT32" s="57"/>
      <c r="BU32" s="57"/>
      <c r="BV32" s="57"/>
      <c r="BW32" s="57"/>
      <c r="BX32" s="57"/>
      <c r="BY32" s="57"/>
      <c r="BZ32" s="58"/>
    </row>
    <row r="33" spans="1:78" ht="13.5" customHeight="1" x14ac:dyDescent="0.2">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56"/>
      <c r="BM33" s="57"/>
      <c r="BN33" s="57"/>
      <c r="BO33" s="57"/>
      <c r="BP33" s="57"/>
      <c r="BQ33" s="57"/>
      <c r="BR33" s="57"/>
      <c r="BS33" s="57"/>
      <c r="BT33" s="57"/>
      <c r="BU33" s="57"/>
      <c r="BV33" s="57"/>
      <c r="BW33" s="57"/>
      <c r="BX33" s="57"/>
      <c r="BY33" s="57"/>
      <c r="BZ33" s="58"/>
    </row>
    <row r="34" spans="1:78" ht="13.5" customHeight="1" x14ac:dyDescent="0.2">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56"/>
      <c r="BM34" s="57"/>
      <c r="BN34" s="57"/>
      <c r="BO34" s="57"/>
      <c r="BP34" s="57"/>
      <c r="BQ34" s="57"/>
      <c r="BR34" s="57"/>
      <c r="BS34" s="57"/>
      <c r="BT34" s="57"/>
      <c r="BU34" s="57"/>
      <c r="BV34" s="57"/>
      <c r="BW34" s="57"/>
      <c r="BX34" s="57"/>
      <c r="BY34" s="57"/>
      <c r="BZ34" s="58"/>
    </row>
    <row r="35" spans="1:78" ht="13.5" customHeight="1" x14ac:dyDescent="0.2">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56"/>
      <c r="BM35" s="57"/>
      <c r="BN35" s="57"/>
      <c r="BO35" s="57"/>
      <c r="BP35" s="57"/>
      <c r="BQ35" s="57"/>
      <c r="BR35" s="57"/>
      <c r="BS35" s="57"/>
      <c r="BT35" s="57"/>
      <c r="BU35" s="57"/>
      <c r="BV35" s="57"/>
      <c r="BW35" s="57"/>
      <c r="BX35" s="57"/>
      <c r="BY35" s="57"/>
      <c r="BZ35" s="58"/>
    </row>
    <row r="36" spans="1:78" ht="13.5" customHeight="1" x14ac:dyDescent="0.2">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56"/>
      <c r="BM36" s="57"/>
      <c r="BN36" s="57"/>
      <c r="BO36" s="57"/>
      <c r="BP36" s="57"/>
      <c r="BQ36" s="57"/>
      <c r="BR36" s="57"/>
      <c r="BS36" s="57"/>
      <c r="BT36" s="57"/>
      <c r="BU36" s="57"/>
      <c r="BV36" s="57"/>
      <c r="BW36" s="57"/>
      <c r="BX36" s="57"/>
      <c r="BY36" s="57"/>
      <c r="BZ36" s="58"/>
    </row>
    <row r="37" spans="1:78" ht="13.5" customHeight="1" x14ac:dyDescent="0.2">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56"/>
      <c r="BM37" s="57"/>
      <c r="BN37" s="57"/>
      <c r="BO37" s="57"/>
      <c r="BP37" s="57"/>
      <c r="BQ37" s="57"/>
      <c r="BR37" s="57"/>
      <c r="BS37" s="57"/>
      <c r="BT37" s="57"/>
      <c r="BU37" s="57"/>
      <c r="BV37" s="57"/>
      <c r="BW37" s="57"/>
      <c r="BX37" s="57"/>
      <c r="BY37" s="57"/>
      <c r="BZ37" s="58"/>
    </row>
    <row r="38" spans="1:78" ht="13.5" customHeight="1" x14ac:dyDescent="0.2">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56"/>
      <c r="BM38" s="57"/>
      <c r="BN38" s="57"/>
      <c r="BO38" s="57"/>
      <c r="BP38" s="57"/>
      <c r="BQ38" s="57"/>
      <c r="BR38" s="57"/>
      <c r="BS38" s="57"/>
      <c r="BT38" s="57"/>
      <c r="BU38" s="57"/>
      <c r="BV38" s="57"/>
      <c r="BW38" s="57"/>
      <c r="BX38" s="57"/>
      <c r="BY38" s="57"/>
      <c r="BZ38" s="58"/>
    </row>
    <row r="39" spans="1:78" ht="13.5" customHeight="1" x14ac:dyDescent="0.2">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56"/>
      <c r="BM39" s="57"/>
      <c r="BN39" s="57"/>
      <c r="BO39" s="57"/>
      <c r="BP39" s="57"/>
      <c r="BQ39" s="57"/>
      <c r="BR39" s="57"/>
      <c r="BS39" s="57"/>
      <c r="BT39" s="57"/>
      <c r="BU39" s="57"/>
      <c r="BV39" s="57"/>
      <c r="BW39" s="57"/>
      <c r="BX39" s="57"/>
      <c r="BY39" s="57"/>
      <c r="BZ39" s="58"/>
    </row>
    <row r="40" spans="1:78" ht="13.5" customHeight="1" x14ac:dyDescent="0.2">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56"/>
      <c r="BM40" s="57"/>
      <c r="BN40" s="57"/>
      <c r="BO40" s="57"/>
      <c r="BP40" s="57"/>
      <c r="BQ40" s="57"/>
      <c r="BR40" s="57"/>
      <c r="BS40" s="57"/>
      <c r="BT40" s="57"/>
      <c r="BU40" s="57"/>
      <c r="BV40" s="57"/>
      <c r="BW40" s="57"/>
      <c r="BX40" s="57"/>
      <c r="BY40" s="57"/>
      <c r="BZ40" s="58"/>
    </row>
    <row r="41" spans="1:78" ht="13.5" customHeight="1" x14ac:dyDescent="0.2">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56"/>
      <c r="BM41" s="57"/>
      <c r="BN41" s="57"/>
      <c r="BO41" s="57"/>
      <c r="BP41" s="57"/>
      <c r="BQ41" s="57"/>
      <c r="BR41" s="57"/>
      <c r="BS41" s="57"/>
      <c r="BT41" s="57"/>
      <c r="BU41" s="57"/>
      <c r="BV41" s="57"/>
      <c r="BW41" s="57"/>
      <c r="BX41" s="57"/>
      <c r="BY41" s="57"/>
      <c r="BZ41" s="58"/>
    </row>
    <row r="42" spans="1:78" ht="13.5" customHeight="1" x14ac:dyDescent="0.2">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56"/>
      <c r="BM42" s="57"/>
      <c r="BN42" s="57"/>
      <c r="BO42" s="57"/>
      <c r="BP42" s="57"/>
      <c r="BQ42" s="57"/>
      <c r="BR42" s="57"/>
      <c r="BS42" s="57"/>
      <c r="BT42" s="57"/>
      <c r="BU42" s="57"/>
      <c r="BV42" s="57"/>
      <c r="BW42" s="57"/>
      <c r="BX42" s="57"/>
      <c r="BY42" s="57"/>
      <c r="BZ42" s="58"/>
    </row>
    <row r="43" spans="1:78" ht="13.5" customHeight="1" x14ac:dyDescent="0.2">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56"/>
      <c r="BM43" s="57"/>
      <c r="BN43" s="57"/>
      <c r="BO43" s="57"/>
      <c r="BP43" s="57"/>
      <c r="BQ43" s="57"/>
      <c r="BR43" s="57"/>
      <c r="BS43" s="57"/>
      <c r="BT43" s="57"/>
      <c r="BU43" s="57"/>
      <c r="BV43" s="57"/>
      <c r="BW43" s="57"/>
      <c r="BX43" s="57"/>
      <c r="BY43" s="57"/>
      <c r="BZ43" s="58"/>
    </row>
    <row r="44" spans="1:78" ht="13.5" customHeight="1" x14ac:dyDescent="0.2">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56"/>
      <c r="BM44" s="57"/>
      <c r="BN44" s="57"/>
      <c r="BO44" s="57"/>
      <c r="BP44" s="57"/>
      <c r="BQ44" s="57"/>
      <c r="BR44" s="57"/>
      <c r="BS44" s="57"/>
      <c r="BT44" s="57"/>
      <c r="BU44" s="57"/>
      <c r="BV44" s="57"/>
      <c r="BW44" s="57"/>
      <c r="BX44" s="57"/>
      <c r="BY44" s="57"/>
      <c r="BZ44" s="58"/>
    </row>
    <row r="45" spans="1:78" ht="13.5" customHeight="1" x14ac:dyDescent="0.2">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74" t="s">
        <v>26</v>
      </c>
      <c r="BM45" s="75"/>
      <c r="BN45" s="75"/>
      <c r="BO45" s="75"/>
      <c r="BP45" s="75"/>
      <c r="BQ45" s="75"/>
      <c r="BR45" s="75"/>
      <c r="BS45" s="75"/>
      <c r="BT45" s="75"/>
      <c r="BU45" s="75"/>
      <c r="BV45" s="75"/>
      <c r="BW45" s="75"/>
      <c r="BX45" s="75"/>
      <c r="BY45" s="75"/>
      <c r="BZ45" s="76"/>
    </row>
    <row r="46" spans="1:78" ht="13.5" customHeight="1" x14ac:dyDescent="0.2">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77"/>
      <c r="BM46" s="78"/>
      <c r="BN46" s="78"/>
      <c r="BO46" s="78"/>
      <c r="BP46" s="78"/>
      <c r="BQ46" s="78"/>
      <c r="BR46" s="78"/>
      <c r="BS46" s="78"/>
      <c r="BT46" s="78"/>
      <c r="BU46" s="78"/>
      <c r="BV46" s="78"/>
      <c r="BW46" s="78"/>
      <c r="BX46" s="78"/>
      <c r="BY46" s="78"/>
      <c r="BZ46" s="79"/>
    </row>
    <row r="47" spans="1:78" ht="13.5" customHeight="1" x14ac:dyDescent="0.2">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56" t="s">
        <v>113</v>
      </c>
      <c r="BM47" s="57"/>
      <c r="BN47" s="57"/>
      <c r="BO47" s="57"/>
      <c r="BP47" s="57"/>
      <c r="BQ47" s="57"/>
      <c r="BR47" s="57"/>
      <c r="BS47" s="57"/>
      <c r="BT47" s="57"/>
      <c r="BU47" s="57"/>
      <c r="BV47" s="57"/>
      <c r="BW47" s="57"/>
      <c r="BX47" s="57"/>
      <c r="BY47" s="57"/>
      <c r="BZ47" s="58"/>
    </row>
    <row r="48" spans="1:78" ht="13.5" customHeight="1" x14ac:dyDescent="0.2">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56"/>
      <c r="BM48" s="57"/>
      <c r="BN48" s="57"/>
      <c r="BO48" s="57"/>
      <c r="BP48" s="57"/>
      <c r="BQ48" s="57"/>
      <c r="BR48" s="57"/>
      <c r="BS48" s="57"/>
      <c r="BT48" s="57"/>
      <c r="BU48" s="57"/>
      <c r="BV48" s="57"/>
      <c r="BW48" s="57"/>
      <c r="BX48" s="57"/>
      <c r="BY48" s="57"/>
      <c r="BZ48" s="58"/>
    </row>
    <row r="49" spans="1:78" ht="13.5" customHeight="1" x14ac:dyDescent="0.2">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56"/>
      <c r="BM49" s="57"/>
      <c r="BN49" s="57"/>
      <c r="BO49" s="57"/>
      <c r="BP49" s="57"/>
      <c r="BQ49" s="57"/>
      <c r="BR49" s="57"/>
      <c r="BS49" s="57"/>
      <c r="BT49" s="57"/>
      <c r="BU49" s="57"/>
      <c r="BV49" s="57"/>
      <c r="BW49" s="57"/>
      <c r="BX49" s="57"/>
      <c r="BY49" s="57"/>
      <c r="BZ49" s="58"/>
    </row>
    <row r="50" spans="1:78" ht="13.5" customHeight="1" x14ac:dyDescent="0.2">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56"/>
      <c r="BM50" s="57"/>
      <c r="BN50" s="57"/>
      <c r="BO50" s="57"/>
      <c r="BP50" s="57"/>
      <c r="BQ50" s="57"/>
      <c r="BR50" s="57"/>
      <c r="BS50" s="57"/>
      <c r="BT50" s="57"/>
      <c r="BU50" s="57"/>
      <c r="BV50" s="57"/>
      <c r="BW50" s="57"/>
      <c r="BX50" s="57"/>
      <c r="BY50" s="57"/>
      <c r="BZ50" s="58"/>
    </row>
    <row r="51" spans="1:78" ht="13.5" customHeight="1" x14ac:dyDescent="0.2">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56"/>
      <c r="BM51" s="57"/>
      <c r="BN51" s="57"/>
      <c r="BO51" s="57"/>
      <c r="BP51" s="57"/>
      <c r="BQ51" s="57"/>
      <c r="BR51" s="57"/>
      <c r="BS51" s="57"/>
      <c r="BT51" s="57"/>
      <c r="BU51" s="57"/>
      <c r="BV51" s="57"/>
      <c r="BW51" s="57"/>
      <c r="BX51" s="57"/>
      <c r="BY51" s="57"/>
      <c r="BZ51" s="58"/>
    </row>
    <row r="52" spans="1:78" ht="13.5" customHeight="1" x14ac:dyDescent="0.2">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56"/>
      <c r="BM52" s="57"/>
      <c r="BN52" s="57"/>
      <c r="BO52" s="57"/>
      <c r="BP52" s="57"/>
      <c r="BQ52" s="57"/>
      <c r="BR52" s="57"/>
      <c r="BS52" s="57"/>
      <c r="BT52" s="57"/>
      <c r="BU52" s="57"/>
      <c r="BV52" s="57"/>
      <c r="BW52" s="57"/>
      <c r="BX52" s="57"/>
      <c r="BY52" s="57"/>
      <c r="BZ52" s="58"/>
    </row>
    <row r="53" spans="1:78" ht="13.5" customHeight="1" x14ac:dyDescent="0.2">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56"/>
      <c r="BM53" s="57"/>
      <c r="BN53" s="57"/>
      <c r="BO53" s="57"/>
      <c r="BP53" s="57"/>
      <c r="BQ53" s="57"/>
      <c r="BR53" s="57"/>
      <c r="BS53" s="57"/>
      <c r="BT53" s="57"/>
      <c r="BU53" s="57"/>
      <c r="BV53" s="57"/>
      <c r="BW53" s="57"/>
      <c r="BX53" s="57"/>
      <c r="BY53" s="57"/>
      <c r="BZ53" s="58"/>
    </row>
    <row r="54" spans="1:78" ht="13.5" customHeight="1" x14ac:dyDescent="0.2">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56"/>
      <c r="BM54" s="57"/>
      <c r="BN54" s="57"/>
      <c r="BO54" s="57"/>
      <c r="BP54" s="57"/>
      <c r="BQ54" s="57"/>
      <c r="BR54" s="57"/>
      <c r="BS54" s="57"/>
      <c r="BT54" s="57"/>
      <c r="BU54" s="57"/>
      <c r="BV54" s="57"/>
      <c r="BW54" s="57"/>
      <c r="BX54" s="57"/>
      <c r="BY54" s="57"/>
      <c r="BZ54" s="58"/>
    </row>
    <row r="55" spans="1:78" ht="13.5" customHeight="1" x14ac:dyDescent="0.2">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56"/>
      <c r="BM55" s="57"/>
      <c r="BN55" s="57"/>
      <c r="BO55" s="57"/>
      <c r="BP55" s="57"/>
      <c r="BQ55" s="57"/>
      <c r="BR55" s="57"/>
      <c r="BS55" s="57"/>
      <c r="BT55" s="57"/>
      <c r="BU55" s="57"/>
      <c r="BV55" s="57"/>
      <c r="BW55" s="57"/>
      <c r="BX55" s="57"/>
      <c r="BY55" s="57"/>
      <c r="BZ55" s="58"/>
    </row>
    <row r="56" spans="1:78" ht="13.5" customHeight="1" x14ac:dyDescent="0.2">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56"/>
      <c r="BM56" s="57"/>
      <c r="BN56" s="57"/>
      <c r="BO56" s="57"/>
      <c r="BP56" s="57"/>
      <c r="BQ56" s="57"/>
      <c r="BR56" s="57"/>
      <c r="BS56" s="57"/>
      <c r="BT56" s="57"/>
      <c r="BU56" s="57"/>
      <c r="BV56" s="57"/>
      <c r="BW56" s="57"/>
      <c r="BX56" s="57"/>
      <c r="BY56" s="57"/>
      <c r="BZ56" s="58"/>
    </row>
    <row r="57" spans="1:78" ht="13.5" customHeight="1" x14ac:dyDescent="0.2">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56"/>
      <c r="BM57" s="57"/>
      <c r="BN57" s="57"/>
      <c r="BO57" s="57"/>
      <c r="BP57" s="57"/>
      <c r="BQ57" s="57"/>
      <c r="BR57" s="57"/>
      <c r="BS57" s="57"/>
      <c r="BT57" s="57"/>
      <c r="BU57" s="57"/>
      <c r="BV57" s="57"/>
      <c r="BW57" s="57"/>
      <c r="BX57" s="57"/>
      <c r="BY57" s="57"/>
      <c r="BZ57" s="58"/>
    </row>
    <row r="58" spans="1:78" ht="13.5" customHeight="1" x14ac:dyDescent="0.2">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56"/>
      <c r="BM58" s="57"/>
      <c r="BN58" s="57"/>
      <c r="BO58" s="57"/>
      <c r="BP58" s="57"/>
      <c r="BQ58" s="57"/>
      <c r="BR58" s="57"/>
      <c r="BS58" s="57"/>
      <c r="BT58" s="57"/>
      <c r="BU58" s="57"/>
      <c r="BV58" s="57"/>
      <c r="BW58" s="57"/>
      <c r="BX58" s="57"/>
      <c r="BY58" s="57"/>
      <c r="BZ58" s="58"/>
    </row>
    <row r="59" spans="1:78" ht="13.5" customHeight="1" x14ac:dyDescent="0.2">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56"/>
      <c r="BM59" s="57"/>
      <c r="BN59" s="57"/>
      <c r="BO59" s="57"/>
      <c r="BP59" s="57"/>
      <c r="BQ59" s="57"/>
      <c r="BR59" s="57"/>
      <c r="BS59" s="57"/>
      <c r="BT59" s="57"/>
      <c r="BU59" s="57"/>
      <c r="BV59" s="57"/>
      <c r="BW59" s="57"/>
      <c r="BX59" s="57"/>
      <c r="BY59" s="57"/>
      <c r="BZ59" s="58"/>
    </row>
    <row r="60" spans="1:78" ht="13.5" customHeight="1" x14ac:dyDescent="0.2">
      <c r="A60" s="2"/>
      <c r="B60" s="71" t="s">
        <v>27</v>
      </c>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c r="BA60" s="72"/>
      <c r="BB60" s="72"/>
      <c r="BC60" s="72"/>
      <c r="BD60" s="72"/>
      <c r="BE60" s="72"/>
      <c r="BF60" s="72"/>
      <c r="BG60" s="72"/>
      <c r="BH60" s="72"/>
      <c r="BI60" s="72"/>
      <c r="BJ60" s="73"/>
      <c r="BK60" s="2"/>
      <c r="BL60" s="56"/>
      <c r="BM60" s="57"/>
      <c r="BN60" s="57"/>
      <c r="BO60" s="57"/>
      <c r="BP60" s="57"/>
      <c r="BQ60" s="57"/>
      <c r="BR60" s="57"/>
      <c r="BS60" s="57"/>
      <c r="BT60" s="57"/>
      <c r="BU60" s="57"/>
      <c r="BV60" s="57"/>
      <c r="BW60" s="57"/>
      <c r="BX60" s="57"/>
      <c r="BY60" s="57"/>
      <c r="BZ60" s="58"/>
    </row>
    <row r="61" spans="1:78" ht="13.5" customHeight="1" x14ac:dyDescent="0.2">
      <c r="A61" s="2"/>
      <c r="B61" s="71"/>
      <c r="C61" s="72"/>
      <c r="D61" s="72"/>
      <c r="E61" s="72"/>
      <c r="F61" s="72"/>
      <c r="G61" s="72"/>
      <c r="H61" s="72"/>
      <c r="I61" s="72"/>
      <c r="J61" s="72"/>
      <c r="K61" s="72"/>
      <c r="L61" s="72"/>
      <c r="M61" s="72"/>
      <c r="N61" s="72"/>
      <c r="O61" s="72"/>
      <c r="P61" s="72"/>
      <c r="Q61" s="72"/>
      <c r="R61" s="72"/>
      <c r="S61" s="72"/>
      <c r="T61" s="72"/>
      <c r="U61" s="72"/>
      <c r="V61" s="72"/>
      <c r="W61" s="72"/>
      <c r="X61" s="72"/>
      <c r="Y61" s="72"/>
      <c r="Z61" s="72"/>
      <c r="AA61" s="72"/>
      <c r="AB61" s="72"/>
      <c r="AC61" s="72"/>
      <c r="AD61" s="72"/>
      <c r="AE61" s="72"/>
      <c r="AF61" s="72"/>
      <c r="AG61" s="72"/>
      <c r="AH61" s="72"/>
      <c r="AI61" s="72"/>
      <c r="AJ61" s="72"/>
      <c r="AK61" s="72"/>
      <c r="AL61" s="72"/>
      <c r="AM61" s="72"/>
      <c r="AN61" s="72"/>
      <c r="AO61" s="72"/>
      <c r="AP61" s="72"/>
      <c r="AQ61" s="72"/>
      <c r="AR61" s="72"/>
      <c r="AS61" s="72"/>
      <c r="AT61" s="72"/>
      <c r="AU61" s="72"/>
      <c r="AV61" s="72"/>
      <c r="AW61" s="72"/>
      <c r="AX61" s="72"/>
      <c r="AY61" s="72"/>
      <c r="AZ61" s="72"/>
      <c r="BA61" s="72"/>
      <c r="BB61" s="72"/>
      <c r="BC61" s="72"/>
      <c r="BD61" s="72"/>
      <c r="BE61" s="72"/>
      <c r="BF61" s="72"/>
      <c r="BG61" s="72"/>
      <c r="BH61" s="72"/>
      <c r="BI61" s="72"/>
      <c r="BJ61" s="73"/>
      <c r="BK61" s="2"/>
      <c r="BL61" s="56"/>
      <c r="BM61" s="57"/>
      <c r="BN61" s="57"/>
      <c r="BO61" s="57"/>
      <c r="BP61" s="57"/>
      <c r="BQ61" s="57"/>
      <c r="BR61" s="57"/>
      <c r="BS61" s="57"/>
      <c r="BT61" s="57"/>
      <c r="BU61" s="57"/>
      <c r="BV61" s="57"/>
      <c r="BW61" s="57"/>
      <c r="BX61" s="57"/>
      <c r="BY61" s="57"/>
      <c r="BZ61" s="58"/>
    </row>
    <row r="62" spans="1:78" ht="13.5" customHeight="1" x14ac:dyDescent="0.2">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56"/>
      <c r="BM62" s="57"/>
      <c r="BN62" s="57"/>
      <c r="BO62" s="57"/>
      <c r="BP62" s="57"/>
      <c r="BQ62" s="57"/>
      <c r="BR62" s="57"/>
      <c r="BS62" s="57"/>
      <c r="BT62" s="57"/>
      <c r="BU62" s="57"/>
      <c r="BV62" s="57"/>
      <c r="BW62" s="57"/>
      <c r="BX62" s="57"/>
      <c r="BY62" s="57"/>
      <c r="BZ62" s="58"/>
    </row>
    <row r="63" spans="1:78" ht="13.5" customHeight="1" x14ac:dyDescent="0.2">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56"/>
      <c r="BM63" s="57"/>
      <c r="BN63" s="57"/>
      <c r="BO63" s="57"/>
      <c r="BP63" s="57"/>
      <c r="BQ63" s="57"/>
      <c r="BR63" s="57"/>
      <c r="BS63" s="57"/>
      <c r="BT63" s="57"/>
      <c r="BU63" s="57"/>
      <c r="BV63" s="57"/>
      <c r="BW63" s="57"/>
      <c r="BX63" s="57"/>
      <c r="BY63" s="57"/>
      <c r="BZ63" s="58"/>
    </row>
    <row r="64" spans="1:78" ht="13.5" customHeight="1" x14ac:dyDescent="0.2">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74" t="s">
        <v>28</v>
      </c>
      <c r="BM64" s="75"/>
      <c r="BN64" s="75"/>
      <c r="BO64" s="75"/>
      <c r="BP64" s="75"/>
      <c r="BQ64" s="75"/>
      <c r="BR64" s="75"/>
      <c r="BS64" s="75"/>
      <c r="BT64" s="75"/>
      <c r="BU64" s="75"/>
      <c r="BV64" s="75"/>
      <c r="BW64" s="75"/>
      <c r="BX64" s="75"/>
      <c r="BY64" s="75"/>
      <c r="BZ64" s="76"/>
    </row>
    <row r="65" spans="1:78" ht="13.5" customHeight="1" x14ac:dyDescent="0.2">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77"/>
      <c r="BM65" s="78"/>
      <c r="BN65" s="78"/>
      <c r="BO65" s="78"/>
      <c r="BP65" s="78"/>
      <c r="BQ65" s="78"/>
      <c r="BR65" s="78"/>
      <c r="BS65" s="78"/>
      <c r="BT65" s="78"/>
      <c r="BU65" s="78"/>
      <c r="BV65" s="78"/>
      <c r="BW65" s="78"/>
      <c r="BX65" s="78"/>
      <c r="BY65" s="78"/>
      <c r="BZ65" s="79"/>
    </row>
    <row r="66" spans="1:78" ht="13.5" customHeight="1" x14ac:dyDescent="0.2">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56" t="s">
        <v>111</v>
      </c>
      <c r="BM66" s="57"/>
      <c r="BN66" s="57"/>
      <c r="BO66" s="57"/>
      <c r="BP66" s="57"/>
      <c r="BQ66" s="57"/>
      <c r="BR66" s="57"/>
      <c r="BS66" s="57"/>
      <c r="BT66" s="57"/>
      <c r="BU66" s="57"/>
      <c r="BV66" s="57"/>
      <c r="BW66" s="57"/>
      <c r="BX66" s="57"/>
      <c r="BY66" s="57"/>
      <c r="BZ66" s="58"/>
    </row>
    <row r="67" spans="1:78" ht="13.5" customHeight="1" x14ac:dyDescent="0.2">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56"/>
      <c r="BM67" s="57"/>
      <c r="BN67" s="57"/>
      <c r="BO67" s="57"/>
      <c r="BP67" s="57"/>
      <c r="BQ67" s="57"/>
      <c r="BR67" s="57"/>
      <c r="BS67" s="57"/>
      <c r="BT67" s="57"/>
      <c r="BU67" s="57"/>
      <c r="BV67" s="57"/>
      <c r="BW67" s="57"/>
      <c r="BX67" s="57"/>
      <c r="BY67" s="57"/>
      <c r="BZ67" s="58"/>
    </row>
    <row r="68" spans="1:78" ht="13.5" customHeight="1" x14ac:dyDescent="0.2">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56"/>
      <c r="BM68" s="57"/>
      <c r="BN68" s="57"/>
      <c r="BO68" s="57"/>
      <c r="BP68" s="57"/>
      <c r="BQ68" s="57"/>
      <c r="BR68" s="57"/>
      <c r="BS68" s="57"/>
      <c r="BT68" s="57"/>
      <c r="BU68" s="57"/>
      <c r="BV68" s="57"/>
      <c r="BW68" s="57"/>
      <c r="BX68" s="57"/>
      <c r="BY68" s="57"/>
      <c r="BZ68" s="58"/>
    </row>
    <row r="69" spans="1:78" ht="13.5" customHeight="1" x14ac:dyDescent="0.2">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56"/>
      <c r="BM69" s="57"/>
      <c r="BN69" s="57"/>
      <c r="BO69" s="57"/>
      <c r="BP69" s="57"/>
      <c r="BQ69" s="57"/>
      <c r="BR69" s="57"/>
      <c r="BS69" s="57"/>
      <c r="BT69" s="57"/>
      <c r="BU69" s="57"/>
      <c r="BV69" s="57"/>
      <c r="BW69" s="57"/>
      <c r="BX69" s="57"/>
      <c r="BY69" s="57"/>
      <c r="BZ69" s="58"/>
    </row>
    <row r="70" spans="1:78" ht="13.5" customHeight="1" x14ac:dyDescent="0.2">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56"/>
      <c r="BM70" s="57"/>
      <c r="BN70" s="57"/>
      <c r="BO70" s="57"/>
      <c r="BP70" s="57"/>
      <c r="BQ70" s="57"/>
      <c r="BR70" s="57"/>
      <c r="BS70" s="57"/>
      <c r="BT70" s="57"/>
      <c r="BU70" s="57"/>
      <c r="BV70" s="57"/>
      <c r="BW70" s="57"/>
      <c r="BX70" s="57"/>
      <c r="BY70" s="57"/>
      <c r="BZ70" s="58"/>
    </row>
    <row r="71" spans="1:78" ht="13.5" customHeight="1" x14ac:dyDescent="0.2">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56"/>
      <c r="BM71" s="57"/>
      <c r="BN71" s="57"/>
      <c r="BO71" s="57"/>
      <c r="BP71" s="57"/>
      <c r="BQ71" s="57"/>
      <c r="BR71" s="57"/>
      <c r="BS71" s="57"/>
      <c r="BT71" s="57"/>
      <c r="BU71" s="57"/>
      <c r="BV71" s="57"/>
      <c r="BW71" s="57"/>
      <c r="BX71" s="57"/>
      <c r="BY71" s="57"/>
      <c r="BZ71" s="58"/>
    </row>
    <row r="72" spans="1:78" ht="13.5" customHeight="1" x14ac:dyDescent="0.2">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56"/>
      <c r="BM72" s="57"/>
      <c r="BN72" s="57"/>
      <c r="BO72" s="57"/>
      <c r="BP72" s="57"/>
      <c r="BQ72" s="57"/>
      <c r="BR72" s="57"/>
      <c r="BS72" s="57"/>
      <c r="BT72" s="57"/>
      <c r="BU72" s="57"/>
      <c r="BV72" s="57"/>
      <c r="BW72" s="57"/>
      <c r="BX72" s="57"/>
      <c r="BY72" s="57"/>
      <c r="BZ72" s="58"/>
    </row>
    <row r="73" spans="1:78" ht="13.5" customHeight="1" x14ac:dyDescent="0.2">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56"/>
      <c r="BM73" s="57"/>
      <c r="BN73" s="57"/>
      <c r="BO73" s="57"/>
      <c r="BP73" s="57"/>
      <c r="BQ73" s="57"/>
      <c r="BR73" s="57"/>
      <c r="BS73" s="57"/>
      <c r="BT73" s="57"/>
      <c r="BU73" s="57"/>
      <c r="BV73" s="57"/>
      <c r="BW73" s="57"/>
      <c r="BX73" s="57"/>
      <c r="BY73" s="57"/>
      <c r="BZ73" s="58"/>
    </row>
    <row r="74" spans="1:78" ht="13.5" customHeight="1" x14ac:dyDescent="0.2">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56"/>
      <c r="BM74" s="57"/>
      <c r="BN74" s="57"/>
      <c r="BO74" s="57"/>
      <c r="BP74" s="57"/>
      <c r="BQ74" s="57"/>
      <c r="BR74" s="57"/>
      <c r="BS74" s="57"/>
      <c r="BT74" s="57"/>
      <c r="BU74" s="57"/>
      <c r="BV74" s="57"/>
      <c r="BW74" s="57"/>
      <c r="BX74" s="57"/>
      <c r="BY74" s="57"/>
      <c r="BZ74" s="58"/>
    </row>
    <row r="75" spans="1:78" ht="13.5" customHeight="1" x14ac:dyDescent="0.2">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56"/>
      <c r="BM75" s="57"/>
      <c r="BN75" s="57"/>
      <c r="BO75" s="57"/>
      <c r="BP75" s="57"/>
      <c r="BQ75" s="57"/>
      <c r="BR75" s="57"/>
      <c r="BS75" s="57"/>
      <c r="BT75" s="57"/>
      <c r="BU75" s="57"/>
      <c r="BV75" s="57"/>
      <c r="BW75" s="57"/>
      <c r="BX75" s="57"/>
      <c r="BY75" s="57"/>
      <c r="BZ75" s="58"/>
    </row>
    <row r="76" spans="1:78" ht="13.5" customHeight="1" x14ac:dyDescent="0.2">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56"/>
      <c r="BM76" s="57"/>
      <c r="BN76" s="57"/>
      <c r="BO76" s="57"/>
      <c r="BP76" s="57"/>
      <c r="BQ76" s="57"/>
      <c r="BR76" s="57"/>
      <c r="BS76" s="57"/>
      <c r="BT76" s="57"/>
      <c r="BU76" s="57"/>
      <c r="BV76" s="57"/>
      <c r="BW76" s="57"/>
      <c r="BX76" s="57"/>
      <c r="BY76" s="57"/>
      <c r="BZ76" s="58"/>
    </row>
    <row r="77" spans="1:78" ht="13.5" customHeight="1" x14ac:dyDescent="0.2">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56"/>
      <c r="BM77" s="57"/>
      <c r="BN77" s="57"/>
      <c r="BO77" s="57"/>
      <c r="BP77" s="57"/>
      <c r="BQ77" s="57"/>
      <c r="BR77" s="57"/>
      <c r="BS77" s="57"/>
      <c r="BT77" s="57"/>
      <c r="BU77" s="57"/>
      <c r="BV77" s="57"/>
      <c r="BW77" s="57"/>
      <c r="BX77" s="57"/>
      <c r="BY77" s="57"/>
      <c r="BZ77" s="58"/>
    </row>
    <row r="78" spans="1:78" ht="13.5" customHeight="1" x14ac:dyDescent="0.2">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56"/>
      <c r="BM78" s="57"/>
      <c r="BN78" s="57"/>
      <c r="BO78" s="57"/>
      <c r="BP78" s="57"/>
      <c r="BQ78" s="57"/>
      <c r="BR78" s="57"/>
      <c r="BS78" s="57"/>
      <c r="BT78" s="57"/>
      <c r="BU78" s="57"/>
      <c r="BV78" s="57"/>
      <c r="BW78" s="57"/>
      <c r="BX78" s="57"/>
      <c r="BY78" s="57"/>
      <c r="BZ78" s="58"/>
    </row>
    <row r="79" spans="1:78" ht="13.5" customHeight="1" x14ac:dyDescent="0.2">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56"/>
      <c r="BM79" s="57"/>
      <c r="BN79" s="57"/>
      <c r="BO79" s="57"/>
      <c r="BP79" s="57"/>
      <c r="BQ79" s="57"/>
      <c r="BR79" s="57"/>
      <c r="BS79" s="57"/>
      <c r="BT79" s="57"/>
      <c r="BU79" s="57"/>
      <c r="BV79" s="57"/>
      <c r="BW79" s="57"/>
      <c r="BX79" s="57"/>
      <c r="BY79" s="57"/>
      <c r="BZ79" s="58"/>
    </row>
    <row r="80" spans="1:78" ht="13.5" customHeight="1" x14ac:dyDescent="0.2">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56"/>
      <c r="BM80" s="57"/>
      <c r="BN80" s="57"/>
      <c r="BO80" s="57"/>
      <c r="BP80" s="57"/>
      <c r="BQ80" s="57"/>
      <c r="BR80" s="57"/>
      <c r="BS80" s="57"/>
      <c r="BT80" s="57"/>
      <c r="BU80" s="57"/>
      <c r="BV80" s="57"/>
      <c r="BW80" s="57"/>
      <c r="BX80" s="57"/>
      <c r="BY80" s="57"/>
      <c r="BZ80" s="58"/>
    </row>
    <row r="81" spans="1:78" ht="13.5" customHeight="1" x14ac:dyDescent="0.2">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56"/>
      <c r="BM81" s="57"/>
      <c r="BN81" s="57"/>
      <c r="BO81" s="57"/>
      <c r="BP81" s="57"/>
      <c r="BQ81" s="57"/>
      <c r="BR81" s="57"/>
      <c r="BS81" s="57"/>
      <c r="BT81" s="57"/>
      <c r="BU81" s="57"/>
      <c r="BV81" s="57"/>
      <c r="BW81" s="57"/>
      <c r="BX81" s="57"/>
      <c r="BY81" s="57"/>
      <c r="BZ81" s="58"/>
    </row>
    <row r="82" spans="1:78" ht="13.5" customHeight="1" x14ac:dyDescent="0.2">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59"/>
      <c r="BM82" s="60"/>
      <c r="BN82" s="60"/>
      <c r="BO82" s="60"/>
      <c r="BP82" s="60"/>
      <c r="BQ82" s="60"/>
      <c r="BR82" s="60"/>
      <c r="BS82" s="60"/>
      <c r="BT82" s="60"/>
      <c r="BU82" s="60"/>
      <c r="BV82" s="60"/>
      <c r="BW82" s="60"/>
      <c r="BX82" s="60"/>
      <c r="BY82" s="60"/>
      <c r="BZ82" s="61"/>
    </row>
    <row r="83" spans="1:78" x14ac:dyDescent="0.2">
      <c r="C83" s="12"/>
    </row>
    <row r="84" spans="1:78" hidden="1" x14ac:dyDescent="0.2">
      <c r="B84" s="13" t="s">
        <v>29</v>
      </c>
      <c r="C84" s="13"/>
      <c r="D84" s="13"/>
      <c r="E84" s="13" t="s">
        <v>30</v>
      </c>
      <c r="F84" s="13" t="s">
        <v>31</v>
      </c>
      <c r="G84" s="13" t="s">
        <v>32</v>
      </c>
      <c r="H84" s="13" t="s">
        <v>33</v>
      </c>
      <c r="I84" s="13" t="s">
        <v>34</v>
      </c>
      <c r="J84" s="13" t="s">
        <v>35</v>
      </c>
      <c r="K84" s="13" t="s">
        <v>36</v>
      </c>
      <c r="L84" s="13" t="s">
        <v>37</v>
      </c>
      <c r="M84" s="13" t="s">
        <v>38</v>
      </c>
      <c r="N84" s="13" t="s">
        <v>39</v>
      </c>
      <c r="O84" s="13" t="s">
        <v>40</v>
      </c>
    </row>
    <row r="85" spans="1:78" hidden="1" x14ac:dyDescent="0.2">
      <c r="B85" s="13"/>
      <c r="C85" s="13"/>
      <c r="D85" s="13"/>
      <c r="E85" s="13" t="str">
        <f>データ!AH6</f>
        <v>【107.26】</v>
      </c>
      <c r="F85" s="13" t="str">
        <f>データ!AS6</f>
        <v>【1.61】</v>
      </c>
      <c r="G85" s="13" t="str">
        <f>データ!BD6</f>
        <v>【239.69】</v>
      </c>
      <c r="H85" s="13" t="str">
        <f>データ!BO6</f>
        <v>【264.86】</v>
      </c>
      <c r="I85" s="13" t="str">
        <f>データ!BZ6</f>
        <v>【97.59】</v>
      </c>
      <c r="J85" s="13" t="str">
        <f>データ!CK6</f>
        <v>【181.66】</v>
      </c>
      <c r="K85" s="13" t="str">
        <f>データ!CV6</f>
        <v>【60.21】</v>
      </c>
      <c r="L85" s="13" t="str">
        <f>データ!DG6</f>
        <v>【89.21】</v>
      </c>
      <c r="M85" s="13" t="str">
        <f>データ!DR6</f>
        <v>【52.41】</v>
      </c>
      <c r="N85" s="13" t="str">
        <f>データ!EC6</f>
        <v>【26.78】</v>
      </c>
      <c r="O85" s="13" t="str">
        <f>データ!EN6</f>
        <v>【0.59】</v>
      </c>
    </row>
  </sheetData>
  <sheetProtection algorithmName="SHA-512" hashValue="RBm0ijP2eOWwoGYWY/W6IJgvp+CH2vuerXcH7Q/3BuXTHD88VoMklD4oLO717tR3pN4zum39ELBnjiQ/U9tQfw==" saltValue="HiUUwYMq8sYaSeKz2T0ajw==" spinCount="100000" sheet="1" objects="1" scenarios="1" formatCells="0" formatColumns="0" formatRows="0"/>
  <mergeCells count="48">
    <mergeCell ref="BL64:BZ65"/>
    <mergeCell ref="AT10:BA10"/>
    <mergeCell ref="BL16:BZ44"/>
    <mergeCell ref="BL45:BZ46"/>
    <mergeCell ref="BL47:BZ63"/>
    <mergeCell ref="B60:BJ61"/>
    <mergeCell ref="AT9:BA9"/>
    <mergeCell ref="BB9:BI9"/>
    <mergeCell ref="BL9:BM9"/>
    <mergeCell ref="BN9:BY9"/>
    <mergeCell ref="BL66:BZ82"/>
    <mergeCell ref="BB10:BI10"/>
    <mergeCell ref="BL10:BM10"/>
    <mergeCell ref="BN10:BY10"/>
    <mergeCell ref="BL11:BZ13"/>
    <mergeCell ref="B14:BJ15"/>
    <mergeCell ref="BL14:BZ15"/>
    <mergeCell ref="B10:H10"/>
    <mergeCell ref="I10:O10"/>
    <mergeCell ref="P10:V10"/>
    <mergeCell ref="W10:AC10"/>
    <mergeCell ref="AL10:AS10"/>
    <mergeCell ref="B9:H9"/>
    <mergeCell ref="I9:O9"/>
    <mergeCell ref="P9:V9"/>
    <mergeCell ref="W9:AC9"/>
    <mergeCell ref="AL9:AS9"/>
    <mergeCell ref="AL8:AS8"/>
    <mergeCell ref="AT8:BA8"/>
    <mergeCell ref="BB8:BI8"/>
    <mergeCell ref="BL8:BM8"/>
    <mergeCell ref="BN8:BY8"/>
    <mergeCell ref="B8:H8"/>
    <mergeCell ref="I8:O8"/>
    <mergeCell ref="P8:V8"/>
    <mergeCell ref="W8:AC8"/>
    <mergeCell ref="AD8:AJ8"/>
    <mergeCell ref="B2:BZ4"/>
    <mergeCell ref="B6:AG6"/>
    <mergeCell ref="B7:H7"/>
    <mergeCell ref="I7:O7"/>
    <mergeCell ref="P7:V7"/>
    <mergeCell ref="W7:AC7"/>
    <mergeCell ref="AD7:AJ7"/>
    <mergeCell ref="AL7:AS7"/>
    <mergeCell ref="AT7:BA7"/>
    <mergeCell ref="BB7:BI7"/>
    <mergeCell ref="BL7:BY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N13"/>
  <sheetViews>
    <sheetView showGridLines="0" workbookViewId="0"/>
  </sheetViews>
  <sheetFormatPr defaultRowHeight="13" x14ac:dyDescent="0.2"/>
  <cols>
    <col min="2" max="144" width="11.90625" customWidth="1"/>
  </cols>
  <sheetData>
    <row r="1" spans="1:144" x14ac:dyDescent="0.2">
      <c r="A1" t="s">
        <v>41</v>
      </c>
      <c r="E1" s="14"/>
      <c r="F1" s="14"/>
      <c r="G1" s="14"/>
      <c r="H1" s="14"/>
      <c r="I1" s="14"/>
      <c r="J1" s="14"/>
      <c r="K1" s="14"/>
      <c r="L1" s="14"/>
      <c r="M1" s="14"/>
      <c r="N1" s="14"/>
      <c r="O1" s="14"/>
      <c r="P1" s="14"/>
      <c r="Q1" s="14"/>
      <c r="R1" s="14"/>
      <c r="S1" s="14"/>
      <c r="T1" s="14"/>
      <c r="U1" s="14"/>
      <c r="V1" s="14"/>
      <c r="W1" s="14"/>
      <c r="X1" s="14">
        <v>1</v>
      </c>
      <c r="Y1" s="14">
        <v>1</v>
      </c>
      <c r="Z1" s="14">
        <v>1</v>
      </c>
      <c r="AA1" s="14">
        <v>1</v>
      </c>
      <c r="AB1" s="14">
        <v>1</v>
      </c>
      <c r="AC1" s="14">
        <v>1</v>
      </c>
      <c r="AD1" s="14">
        <v>1</v>
      </c>
      <c r="AE1" s="14">
        <v>1</v>
      </c>
      <c r="AF1" s="14">
        <v>1</v>
      </c>
      <c r="AG1" s="14">
        <v>1</v>
      </c>
      <c r="AH1" s="14"/>
      <c r="AI1" s="14">
        <v>1</v>
      </c>
      <c r="AJ1" s="14">
        <v>1</v>
      </c>
      <c r="AK1" s="14">
        <v>1</v>
      </c>
      <c r="AL1" s="14">
        <v>1</v>
      </c>
      <c r="AM1" s="14">
        <v>1</v>
      </c>
      <c r="AN1" s="14">
        <v>1</v>
      </c>
      <c r="AO1" s="14">
        <v>1</v>
      </c>
      <c r="AP1" s="14">
        <v>1</v>
      </c>
      <c r="AQ1" s="14">
        <v>1</v>
      </c>
      <c r="AR1" s="14">
        <v>1</v>
      </c>
      <c r="AS1" s="14"/>
      <c r="AT1" s="14">
        <v>1</v>
      </c>
      <c r="AU1" s="14">
        <v>1</v>
      </c>
      <c r="AV1" s="14">
        <v>1</v>
      </c>
      <c r="AW1" s="14">
        <v>1</v>
      </c>
      <c r="AX1" s="14">
        <v>1</v>
      </c>
      <c r="AY1" s="14">
        <v>1</v>
      </c>
      <c r="AZ1" s="14">
        <v>1</v>
      </c>
      <c r="BA1" s="14">
        <v>1</v>
      </c>
      <c r="BB1" s="14">
        <v>1</v>
      </c>
      <c r="BC1" s="14">
        <v>1</v>
      </c>
      <c r="BD1" s="14"/>
      <c r="BE1" s="14">
        <v>1</v>
      </c>
      <c r="BF1" s="14">
        <v>1</v>
      </c>
      <c r="BG1" s="14">
        <v>1</v>
      </c>
      <c r="BH1" s="14">
        <v>1</v>
      </c>
      <c r="BI1" s="14">
        <v>1</v>
      </c>
      <c r="BJ1" s="14">
        <v>1</v>
      </c>
      <c r="BK1" s="14">
        <v>1</v>
      </c>
      <c r="BL1" s="14">
        <v>1</v>
      </c>
      <c r="BM1" s="14">
        <v>1</v>
      </c>
      <c r="BN1" s="14">
        <v>1</v>
      </c>
      <c r="BO1" s="14"/>
      <c r="BP1" s="14">
        <v>1</v>
      </c>
      <c r="BQ1" s="14">
        <v>1</v>
      </c>
      <c r="BR1" s="14">
        <v>1</v>
      </c>
      <c r="BS1" s="14">
        <v>1</v>
      </c>
      <c r="BT1" s="14">
        <v>1</v>
      </c>
      <c r="BU1" s="14">
        <v>1</v>
      </c>
      <c r="BV1" s="14">
        <v>1</v>
      </c>
      <c r="BW1" s="14">
        <v>1</v>
      </c>
      <c r="BX1" s="14">
        <v>1</v>
      </c>
      <c r="BY1" s="14">
        <v>1</v>
      </c>
      <c r="BZ1" s="14"/>
      <c r="CA1" s="14">
        <v>1</v>
      </c>
      <c r="CB1" s="14">
        <v>1</v>
      </c>
      <c r="CC1" s="14">
        <v>1</v>
      </c>
      <c r="CD1" s="14">
        <v>1</v>
      </c>
      <c r="CE1" s="14">
        <v>1</v>
      </c>
      <c r="CF1" s="14">
        <v>1</v>
      </c>
      <c r="CG1" s="14">
        <v>1</v>
      </c>
      <c r="CH1" s="14">
        <v>1</v>
      </c>
      <c r="CI1" s="14">
        <v>1</v>
      </c>
      <c r="CJ1" s="14">
        <v>1</v>
      </c>
      <c r="CK1" s="14"/>
      <c r="CL1" s="14">
        <v>1</v>
      </c>
      <c r="CM1" s="14">
        <v>1</v>
      </c>
      <c r="CN1" s="14">
        <v>1</v>
      </c>
      <c r="CO1" s="14">
        <v>1</v>
      </c>
      <c r="CP1" s="14">
        <v>1</v>
      </c>
      <c r="CQ1" s="14">
        <v>1</v>
      </c>
      <c r="CR1" s="14">
        <v>1</v>
      </c>
      <c r="CS1" s="14">
        <v>1</v>
      </c>
      <c r="CT1" s="14">
        <v>1</v>
      </c>
      <c r="CU1" s="14">
        <v>1</v>
      </c>
      <c r="CV1" s="14"/>
      <c r="CW1" s="14">
        <v>1</v>
      </c>
      <c r="CX1" s="14">
        <v>1</v>
      </c>
      <c r="CY1" s="14">
        <v>1</v>
      </c>
      <c r="CZ1" s="14">
        <v>1</v>
      </c>
      <c r="DA1" s="14">
        <v>1</v>
      </c>
      <c r="DB1" s="14">
        <v>1</v>
      </c>
      <c r="DC1" s="14">
        <v>1</v>
      </c>
      <c r="DD1" s="14">
        <v>1</v>
      </c>
      <c r="DE1" s="14">
        <v>1</v>
      </c>
      <c r="DF1" s="14">
        <v>1</v>
      </c>
      <c r="DG1" s="14"/>
      <c r="DH1" s="14">
        <v>1</v>
      </c>
      <c r="DI1" s="14">
        <v>1</v>
      </c>
      <c r="DJ1" s="14">
        <v>1</v>
      </c>
      <c r="DK1" s="14">
        <v>1</v>
      </c>
      <c r="DL1" s="14">
        <v>1</v>
      </c>
      <c r="DM1" s="14">
        <v>1</v>
      </c>
      <c r="DN1" s="14">
        <v>1</v>
      </c>
      <c r="DO1" s="14">
        <v>1</v>
      </c>
      <c r="DP1" s="14">
        <v>1</v>
      </c>
      <c r="DQ1" s="14">
        <v>1</v>
      </c>
      <c r="DR1" s="14"/>
      <c r="DS1" s="14">
        <v>1</v>
      </c>
      <c r="DT1" s="14">
        <v>1</v>
      </c>
      <c r="DU1" s="14">
        <v>1</v>
      </c>
      <c r="DV1" s="14">
        <v>1</v>
      </c>
      <c r="DW1" s="14">
        <v>1</v>
      </c>
      <c r="DX1" s="14">
        <v>1</v>
      </c>
      <c r="DY1" s="14">
        <v>1</v>
      </c>
      <c r="DZ1" s="14">
        <v>1</v>
      </c>
      <c r="EA1" s="14">
        <v>1</v>
      </c>
      <c r="EB1" s="14">
        <v>1</v>
      </c>
      <c r="EC1" s="14"/>
      <c r="ED1" s="14">
        <v>1</v>
      </c>
      <c r="EE1" s="14">
        <v>1</v>
      </c>
      <c r="EF1" s="14">
        <v>1</v>
      </c>
      <c r="EG1" s="14">
        <v>1</v>
      </c>
      <c r="EH1" s="14">
        <v>1</v>
      </c>
      <c r="EI1" s="14">
        <v>1</v>
      </c>
      <c r="EJ1" s="14">
        <v>1</v>
      </c>
      <c r="EK1" s="14">
        <v>1</v>
      </c>
      <c r="EL1" s="14">
        <v>1</v>
      </c>
      <c r="EM1" s="14">
        <v>1</v>
      </c>
      <c r="EN1" s="14"/>
    </row>
    <row r="2" spans="1:144" x14ac:dyDescent="0.2">
      <c r="A2" s="15" t="s">
        <v>42</v>
      </c>
      <c r="B2" s="15">
        <f>COLUMN()-1</f>
        <v>1</v>
      </c>
      <c r="C2" s="15">
        <f t="shared" ref="C2:BR2" si="0">COLUMN()-1</f>
        <v>2</v>
      </c>
      <c r="D2" s="15">
        <f t="shared" si="0"/>
        <v>3</v>
      </c>
      <c r="E2" s="15">
        <f t="shared" si="0"/>
        <v>4</v>
      </c>
      <c r="F2" s="15">
        <f t="shared" si="0"/>
        <v>5</v>
      </c>
      <c r="G2" s="15">
        <f t="shared" si="0"/>
        <v>6</v>
      </c>
      <c r="H2" s="15">
        <f t="shared" si="0"/>
        <v>7</v>
      </c>
      <c r="I2" s="15">
        <f t="shared" si="0"/>
        <v>8</v>
      </c>
      <c r="J2" s="15">
        <f t="shared" si="0"/>
        <v>9</v>
      </c>
      <c r="K2" s="15">
        <f t="shared" si="0"/>
        <v>10</v>
      </c>
      <c r="L2" s="15">
        <f t="shared" si="0"/>
        <v>11</v>
      </c>
      <c r="M2" s="15">
        <f t="shared" si="0"/>
        <v>12</v>
      </c>
      <c r="N2" s="15">
        <f t="shared" si="0"/>
        <v>13</v>
      </c>
      <c r="O2" s="15">
        <f t="shared" si="0"/>
        <v>14</v>
      </c>
      <c r="P2" s="15">
        <f t="shared" si="0"/>
        <v>15</v>
      </c>
      <c r="Q2" s="15">
        <f t="shared" si="0"/>
        <v>16</v>
      </c>
      <c r="R2" s="15">
        <f t="shared" si="0"/>
        <v>17</v>
      </c>
      <c r="S2" s="15">
        <f t="shared" si="0"/>
        <v>18</v>
      </c>
      <c r="T2" s="15">
        <f t="shared" si="0"/>
        <v>19</v>
      </c>
      <c r="U2" s="15">
        <f t="shared" si="0"/>
        <v>20</v>
      </c>
      <c r="V2" s="15">
        <f t="shared" si="0"/>
        <v>21</v>
      </c>
      <c r="W2" s="15">
        <f t="shared" si="0"/>
        <v>22</v>
      </c>
      <c r="X2" s="15">
        <f t="shared" si="0"/>
        <v>23</v>
      </c>
      <c r="Y2" s="15">
        <f t="shared" si="0"/>
        <v>24</v>
      </c>
      <c r="Z2" s="15">
        <f t="shared" si="0"/>
        <v>25</v>
      </c>
      <c r="AA2" s="15">
        <f t="shared" si="0"/>
        <v>26</v>
      </c>
      <c r="AB2" s="15">
        <f t="shared" si="0"/>
        <v>27</v>
      </c>
      <c r="AC2" s="15">
        <f t="shared" si="0"/>
        <v>28</v>
      </c>
      <c r="AD2" s="15">
        <f t="shared" si="0"/>
        <v>29</v>
      </c>
      <c r="AE2" s="15">
        <f t="shared" si="0"/>
        <v>30</v>
      </c>
      <c r="AF2" s="15">
        <f t="shared" si="0"/>
        <v>31</v>
      </c>
      <c r="AG2" s="15">
        <f t="shared" si="0"/>
        <v>32</v>
      </c>
      <c r="AH2" s="15">
        <f t="shared" si="0"/>
        <v>33</v>
      </c>
      <c r="AI2" s="15">
        <f t="shared" si="0"/>
        <v>34</v>
      </c>
      <c r="AJ2" s="15">
        <f t="shared" si="0"/>
        <v>35</v>
      </c>
      <c r="AK2" s="15">
        <f t="shared" si="0"/>
        <v>36</v>
      </c>
      <c r="AL2" s="15">
        <f t="shared" si="0"/>
        <v>37</v>
      </c>
      <c r="AM2" s="15">
        <f t="shared" si="0"/>
        <v>38</v>
      </c>
      <c r="AN2" s="15">
        <f t="shared" si="0"/>
        <v>39</v>
      </c>
      <c r="AO2" s="15">
        <f t="shared" si="0"/>
        <v>40</v>
      </c>
      <c r="AP2" s="15">
        <f t="shared" si="0"/>
        <v>41</v>
      </c>
      <c r="AQ2" s="15">
        <f t="shared" si="0"/>
        <v>42</v>
      </c>
      <c r="AR2" s="15">
        <f t="shared" si="0"/>
        <v>43</v>
      </c>
      <c r="AS2" s="15">
        <f t="shared" si="0"/>
        <v>44</v>
      </c>
      <c r="AT2" s="15">
        <f t="shared" si="0"/>
        <v>45</v>
      </c>
      <c r="AU2" s="15">
        <f t="shared" si="0"/>
        <v>46</v>
      </c>
      <c r="AV2" s="15">
        <f t="shared" si="0"/>
        <v>47</v>
      </c>
      <c r="AW2" s="15">
        <f t="shared" si="0"/>
        <v>48</v>
      </c>
      <c r="AX2" s="15">
        <f t="shared" si="0"/>
        <v>49</v>
      </c>
      <c r="AY2" s="15">
        <f t="shared" si="0"/>
        <v>50</v>
      </c>
      <c r="AZ2" s="15">
        <f t="shared" si="0"/>
        <v>51</v>
      </c>
      <c r="BA2" s="15">
        <f t="shared" si="0"/>
        <v>52</v>
      </c>
      <c r="BB2" s="15">
        <f t="shared" si="0"/>
        <v>53</v>
      </c>
      <c r="BC2" s="15">
        <f t="shared" si="0"/>
        <v>54</v>
      </c>
      <c r="BD2" s="15">
        <f t="shared" si="0"/>
        <v>55</v>
      </c>
      <c r="BE2" s="15">
        <f t="shared" si="0"/>
        <v>56</v>
      </c>
      <c r="BF2" s="15">
        <f t="shared" si="0"/>
        <v>57</v>
      </c>
      <c r="BG2" s="15">
        <f t="shared" si="0"/>
        <v>58</v>
      </c>
      <c r="BH2" s="15">
        <f t="shared" si="0"/>
        <v>59</v>
      </c>
      <c r="BI2" s="15">
        <f t="shared" si="0"/>
        <v>60</v>
      </c>
      <c r="BJ2" s="15">
        <f t="shared" si="0"/>
        <v>61</v>
      </c>
      <c r="BK2" s="15">
        <f t="shared" si="0"/>
        <v>62</v>
      </c>
      <c r="BL2" s="15">
        <f t="shared" si="0"/>
        <v>63</v>
      </c>
      <c r="BM2" s="15">
        <f t="shared" si="0"/>
        <v>64</v>
      </c>
      <c r="BN2" s="15">
        <f t="shared" si="0"/>
        <v>65</v>
      </c>
      <c r="BO2" s="15">
        <f t="shared" si="0"/>
        <v>66</v>
      </c>
      <c r="BP2" s="15">
        <f t="shared" si="0"/>
        <v>67</v>
      </c>
      <c r="BQ2" s="15">
        <f t="shared" si="0"/>
        <v>68</v>
      </c>
      <c r="BR2" s="15">
        <f t="shared" si="0"/>
        <v>69</v>
      </c>
      <c r="BS2" s="15">
        <f t="shared" ref="BS2:ED2" si="1">COLUMN()-1</f>
        <v>70</v>
      </c>
      <c r="BT2" s="15">
        <f t="shared" si="1"/>
        <v>71</v>
      </c>
      <c r="BU2" s="15">
        <f t="shared" si="1"/>
        <v>72</v>
      </c>
      <c r="BV2" s="15">
        <f t="shared" si="1"/>
        <v>73</v>
      </c>
      <c r="BW2" s="15">
        <f t="shared" si="1"/>
        <v>74</v>
      </c>
      <c r="BX2" s="15">
        <f t="shared" si="1"/>
        <v>75</v>
      </c>
      <c r="BY2" s="15">
        <f t="shared" si="1"/>
        <v>76</v>
      </c>
      <c r="BZ2" s="15">
        <f t="shared" si="1"/>
        <v>77</v>
      </c>
      <c r="CA2" s="15">
        <f t="shared" si="1"/>
        <v>78</v>
      </c>
      <c r="CB2" s="15">
        <f t="shared" si="1"/>
        <v>79</v>
      </c>
      <c r="CC2" s="15">
        <f t="shared" si="1"/>
        <v>80</v>
      </c>
      <c r="CD2" s="15">
        <f t="shared" si="1"/>
        <v>81</v>
      </c>
      <c r="CE2" s="15">
        <f t="shared" si="1"/>
        <v>82</v>
      </c>
      <c r="CF2" s="15">
        <f t="shared" si="1"/>
        <v>83</v>
      </c>
      <c r="CG2" s="15">
        <f t="shared" si="1"/>
        <v>84</v>
      </c>
      <c r="CH2" s="15">
        <f t="shared" si="1"/>
        <v>85</v>
      </c>
      <c r="CI2" s="15">
        <f t="shared" si="1"/>
        <v>86</v>
      </c>
      <c r="CJ2" s="15">
        <f t="shared" si="1"/>
        <v>87</v>
      </c>
      <c r="CK2" s="15">
        <f t="shared" si="1"/>
        <v>88</v>
      </c>
      <c r="CL2" s="15">
        <f t="shared" si="1"/>
        <v>89</v>
      </c>
      <c r="CM2" s="15">
        <f t="shared" si="1"/>
        <v>90</v>
      </c>
      <c r="CN2" s="15">
        <f t="shared" si="1"/>
        <v>91</v>
      </c>
      <c r="CO2" s="15">
        <f t="shared" si="1"/>
        <v>92</v>
      </c>
      <c r="CP2" s="15">
        <f t="shared" si="1"/>
        <v>93</v>
      </c>
      <c r="CQ2" s="15">
        <f t="shared" si="1"/>
        <v>94</v>
      </c>
      <c r="CR2" s="15">
        <f t="shared" si="1"/>
        <v>95</v>
      </c>
      <c r="CS2" s="15">
        <f t="shared" si="1"/>
        <v>96</v>
      </c>
      <c r="CT2" s="15">
        <f t="shared" si="1"/>
        <v>97</v>
      </c>
      <c r="CU2" s="15">
        <f t="shared" si="1"/>
        <v>98</v>
      </c>
      <c r="CV2" s="15">
        <f t="shared" si="1"/>
        <v>99</v>
      </c>
      <c r="CW2" s="15">
        <f t="shared" si="1"/>
        <v>100</v>
      </c>
      <c r="CX2" s="15">
        <f t="shared" si="1"/>
        <v>101</v>
      </c>
      <c r="CY2" s="15">
        <f t="shared" si="1"/>
        <v>102</v>
      </c>
      <c r="CZ2" s="15">
        <f t="shared" si="1"/>
        <v>103</v>
      </c>
      <c r="DA2" s="15">
        <f t="shared" si="1"/>
        <v>104</v>
      </c>
      <c r="DB2" s="15">
        <f t="shared" si="1"/>
        <v>105</v>
      </c>
      <c r="DC2" s="15">
        <f t="shared" si="1"/>
        <v>106</v>
      </c>
      <c r="DD2" s="15">
        <f t="shared" si="1"/>
        <v>107</v>
      </c>
      <c r="DE2" s="15">
        <f t="shared" si="1"/>
        <v>108</v>
      </c>
      <c r="DF2" s="15">
        <f t="shared" si="1"/>
        <v>109</v>
      </c>
      <c r="DG2" s="15">
        <f t="shared" si="1"/>
        <v>110</v>
      </c>
      <c r="DH2" s="15">
        <f t="shared" si="1"/>
        <v>111</v>
      </c>
      <c r="DI2" s="15">
        <f t="shared" si="1"/>
        <v>112</v>
      </c>
      <c r="DJ2" s="15">
        <f t="shared" si="1"/>
        <v>113</v>
      </c>
      <c r="DK2" s="15">
        <f t="shared" si="1"/>
        <v>114</v>
      </c>
      <c r="DL2" s="15">
        <f t="shared" si="1"/>
        <v>115</v>
      </c>
      <c r="DM2" s="15">
        <f t="shared" si="1"/>
        <v>116</v>
      </c>
      <c r="DN2" s="15">
        <f t="shared" si="1"/>
        <v>117</v>
      </c>
      <c r="DO2" s="15">
        <f t="shared" si="1"/>
        <v>118</v>
      </c>
      <c r="DP2" s="15">
        <f t="shared" si="1"/>
        <v>119</v>
      </c>
      <c r="DQ2" s="15">
        <f t="shared" si="1"/>
        <v>120</v>
      </c>
      <c r="DR2" s="15">
        <f t="shared" si="1"/>
        <v>121</v>
      </c>
      <c r="DS2" s="15">
        <f t="shared" si="1"/>
        <v>122</v>
      </c>
      <c r="DT2" s="15">
        <f t="shared" si="1"/>
        <v>123</v>
      </c>
      <c r="DU2" s="15">
        <f t="shared" si="1"/>
        <v>124</v>
      </c>
      <c r="DV2" s="15">
        <f t="shared" si="1"/>
        <v>125</v>
      </c>
      <c r="DW2" s="15">
        <f t="shared" si="1"/>
        <v>126</v>
      </c>
      <c r="DX2" s="15">
        <f t="shared" si="1"/>
        <v>127</v>
      </c>
      <c r="DY2" s="15">
        <f t="shared" si="1"/>
        <v>128</v>
      </c>
      <c r="DZ2" s="15">
        <f t="shared" si="1"/>
        <v>129</v>
      </c>
      <c r="EA2" s="15">
        <f t="shared" si="1"/>
        <v>130</v>
      </c>
      <c r="EB2" s="15">
        <f t="shared" si="1"/>
        <v>131</v>
      </c>
      <c r="EC2" s="15">
        <f t="shared" si="1"/>
        <v>132</v>
      </c>
      <c r="ED2" s="15">
        <f t="shared" si="1"/>
        <v>133</v>
      </c>
      <c r="EE2" s="15">
        <f t="shared" ref="EE2:EN2" si="2">COLUMN()-1</f>
        <v>134</v>
      </c>
      <c r="EF2" s="15">
        <f t="shared" si="2"/>
        <v>135</v>
      </c>
      <c r="EG2" s="15">
        <f t="shared" si="2"/>
        <v>136</v>
      </c>
      <c r="EH2" s="15">
        <f t="shared" si="2"/>
        <v>137</v>
      </c>
      <c r="EI2" s="15">
        <f t="shared" si="2"/>
        <v>138</v>
      </c>
      <c r="EJ2" s="15">
        <f t="shared" si="2"/>
        <v>139</v>
      </c>
      <c r="EK2" s="15">
        <f t="shared" si="2"/>
        <v>140</v>
      </c>
      <c r="EL2" s="15">
        <f t="shared" si="2"/>
        <v>141</v>
      </c>
      <c r="EM2" s="15">
        <f t="shared" si="2"/>
        <v>142</v>
      </c>
      <c r="EN2" s="15">
        <f t="shared" si="2"/>
        <v>143</v>
      </c>
    </row>
    <row r="3" spans="1:144" x14ac:dyDescent="0.2">
      <c r="A3" s="15" t="s">
        <v>43</v>
      </c>
      <c r="B3" s="16" t="s">
        <v>44</v>
      </c>
      <c r="C3" s="16" t="s">
        <v>45</v>
      </c>
      <c r="D3" s="16" t="s">
        <v>46</v>
      </c>
      <c r="E3" s="16" t="s">
        <v>47</v>
      </c>
      <c r="F3" s="16" t="s">
        <v>48</v>
      </c>
      <c r="G3" s="16" t="s">
        <v>49</v>
      </c>
      <c r="H3" s="82" t="s">
        <v>50</v>
      </c>
      <c r="I3" s="83"/>
      <c r="J3" s="83"/>
      <c r="K3" s="83"/>
      <c r="L3" s="83"/>
      <c r="M3" s="83"/>
      <c r="N3" s="83"/>
      <c r="O3" s="83"/>
      <c r="P3" s="83"/>
      <c r="Q3" s="83"/>
      <c r="R3" s="83"/>
      <c r="S3" s="83"/>
      <c r="T3" s="83"/>
      <c r="U3" s="83"/>
      <c r="V3" s="83"/>
      <c r="W3" s="84"/>
      <c r="X3" s="88" t="s">
        <v>51</v>
      </c>
      <c r="Y3" s="81"/>
      <c r="Z3" s="81"/>
      <c r="AA3" s="81"/>
      <c r="AB3" s="81"/>
      <c r="AC3" s="81"/>
      <c r="AD3" s="81"/>
      <c r="AE3" s="81"/>
      <c r="AF3" s="81"/>
      <c r="AG3" s="81"/>
      <c r="AH3" s="81"/>
      <c r="AI3" s="81"/>
      <c r="AJ3" s="81"/>
      <c r="AK3" s="81"/>
      <c r="AL3" s="81"/>
      <c r="AM3" s="81"/>
      <c r="AN3" s="81"/>
      <c r="AO3" s="81"/>
      <c r="AP3" s="81"/>
      <c r="AQ3" s="81"/>
      <c r="AR3" s="81"/>
      <c r="AS3" s="81"/>
      <c r="AT3" s="81"/>
      <c r="AU3" s="81"/>
      <c r="AV3" s="81"/>
      <c r="AW3" s="81"/>
      <c r="AX3" s="81"/>
      <c r="AY3" s="81"/>
      <c r="AZ3" s="81"/>
      <c r="BA3" s="81"/>
      <c r="BB3" s="81"/>
      <c r="BC3" s="81"/>
      <c r="BD3" s="81"/>
      <c r="BE3" s="81"/>
      <c r="BF3" s="81"/>
      <c r="BG3" s="81"/>
      <c r="BH3" s="81"/>
      <c r="BI3" s="81"/>
      <c r="BJ3" s="81"/>
      <c r="BK3" s="81"/>
      <c r="BL3" s="81"/>
      <c r="BM3" s="81"/>
      <c r="BN3" s="81"/>
      <c r="BO3" s="81"/>
      <c r="BP3" s="81"/>
      <c r="BQ3" s="81"/>
      <c r="BR3" s="81"/>
      <c r="BS3" s="81"/>
      <c r="BT3" s="81"/>
      <c r="BU3" s="81"/>
      <c r="BV3" s="81"/>
      <c r="BW3" s="81"/>
      <c r="BX3" s="81"/>
      <c r="BY3" s="81"/>
      <c r="BZ3" s="81"/>
      <c r="CA3" s="81"/>
      <c r="CB3" s="81"/>
      <c r="CC3" s="81"/>
      <c r="CD3" s="81"/>
      <c r="CE3" s="81"/>
      <c r="CF3" s="81"/>
      <c r="CG3" s="81"/>
      <c r="CH3" s="81"/>
      <c r="CI3" s="81"/>
      <c r="CJ3" s="81"/>
      <c r="CK3" s="81"/>
      <c r="CL3" s="81"/>
      <c r="CM3" s="81"/>
      <c r="CN3" s="81"/>
      <c r="CO3" s="81"/>
      <c r="CP3" s="81"/>
      <c r="CQ3" s="81"/>
      <c r="CR3" s="81"/>
      <c r="CS3" s="81"/>
      <c r="CT3" s="81"/>
      <c r="CU3" s="81"/>
      <c r="CV3" s="81"/>
      <c r="CW3" s="81"/>
      <c r="CX3" s="81"/>
      <c r="CY3" s="81"/>
      <c r="CZ3" s="81"/>
      <c r="DA3" s="81"/>
      <c r="DB3" s="81"/>
      <c r="DC3" s="81"/>
      <c r="DD3" s="81"/>
      <c r="DE3" s="81"/>
      <c r="DF3" s="81"/>
      <c r="DG3" s="81"/>
      <c r="DH3" s="81" t="s">
        <v>52</v>
      </c>
      <c r="DI3" s="81"/>
      <c r="DJ3" s="81"/>
      <c r="DK3" s="81"/>
      <c r="DL3" s="81"/>
      <c r="DM3" s="81"/>
      <c r="DN3" s="81"/>
      <c r="DO3" s="81"/>
      <c r="DP3" s="81"/>
      <c r="DQ3" s="81"/>
      <c r="DR3" s="81"/>
      <c r="DS3" s="81"/>
      <c r="DT3" s="81"/>
      <c r="DU3" s="81"/>
      <c r="DV3" s="81"/>
      <c r="DW3" s="81"/>
      <c r="DX3" s="81"/>
      <c r="DY3" s="81"/>
      <c r="DZ3" s="81"/>
      <c r="EA3" s="81"/>
      <c r="EB3" s="81"/>
      <c r="EC3" s="81"/>
      <c r="ED3" s="81"/>
      <c r="EE3" s="81"/>
      <c r="EF3" s="81"/>
      <c r="EG3" s="81"/>
      <c r="EH3" s="81"/>
      <c r="EI3" s="81"/>
      <c r="EJ3" s="81"/>
      <c r="EK3" s="81"/>
      <c r="EL3" s="81"/>
      <c r="EM3" s="81"/>
      <c r="EN3" s="81"/>
    </row>
    <row r="4" spans="1:144" x14ac:dyDescent="0.2">
      <c r="A4" s="15" t="s">
        <v>53</v>
      </c>
      <c r="B4" s="17"/>
      <c r="C4" s="17"/>
      <c r="D4" s="17"/>
      <c r="E4" s="17"/>
      <c r="F4" s="17"/>
      <c r="G4" s="17"/>
      <c r="H4" s="85"/>
      <c r="I4" s="86"/>
      <c r="J4" s="86"/>
      <c r="K4" s="86"/>
      <c r="L4" s="86"/>
      <c r="M4" s="86"/>
      <c r="N4" s="86"/>
      <c r="O4" s="86"/>
      <c r="P4" s="86"/>
      <c r="Q4" s="86"/>
      <c r="R4" s="86"/>
      <c r="S4" s="86"/>
      <c r="T4" s="86"/>
      <c r="U4" s="86"/>
      <c r="V4" s="86"/>
      <c r="W4" s="87"/>
      <c r="X4" s="81" t="s">
        <v>54</v>
      </c>
      <c r="Y4" s="81"/>
      <c r="Z4" s="81"/>
      <c r="AA4" s="81"/>
      <c r="AB4" s="81"/>
      <c r="AC4" s="81"/>
      <c r="AD4" s="81"/>
      <c r="AE4" s="81"/>
      <c r="AF4" s="81"/>
      <c r="AG4" s="81"/>
      <c r="AH4" s="81"/>
      <c r="AI4" s="81" t="s">
        <v>55</v>
      </c>
      <c r="AJ4" s="81"/>
      <c r="AK4" s="81"/>
      <c r="AL4" s="81"/>
      <c r="AM4" s="81"/>
      <c r="AN4" s="81"/>
      <c r="AO4" s="81"/>
      <c r="AP4" s="81"/>
      <c r="AQ4" s="81"/>
      <c r="AR4" s="81"/>
      <c r="AS4" s="81"/>
      <c r="AT4" s="81" t="s">
        <v>56</v>
      </c>
      <c r="AU4" s="81"/>
      <c r="AV4" s="81"/>
      <c r="AW4" s="81"/>
      <c r="AX4" s="81"/>
      <c r="AY4" s="81"/>
      <c r="AZ4" s="81"/>
      <c r="BA4" s="81"/>
      <c r="BB4" s="81"/>
      <c r="BC4" s="81"/>
      <c r="BD4" s="81"/>
      <c r="BE4" s="81" t="s">
        <v>57</v>
      </c>
      <c r="BF4" s="81"/>
      <c r="BG4" s="81"/>
      <c r="BH4" s="81"/>
      <c r="BI4" s="81"/>
      <c r="BJ4" s="81"/>
      <c r="BK4" s="81"/>
      <c r="BL4" s="81"/>
      <c r="BM4" s="81"/>
      <c r="BN4" s="81"/>
      <c r="BO4" s="81"/>
      <c r="BP4" s="81" t="s">
        <v>58</v>
      </c>
      <c r="BQ4" s="81"/>
      <c r="BR4" s="81"/>
      <c r="BS4" s="81"/>
      <c r="BT4" s="81"/>
      <c r="BU4" s="81"/>
      <c r="BV4" s="81"/>
      <c r="BW4" s="81"/>
      <c r="BX4" s="81"/>
      <c r="BY4" s="81"/>
      <c r="BZ4" s="81"/>
      <c r="CA4" s="81" t="s">
        <v>59</v>
      </c>
      <c r="CB4" s="81"/>
      <c r="CC4" s="81"/>
      <c r="CD4" s="81"/>
      <c r="CE4" s="81"/>
      <c r="CF4" s="81"/>
      <c r="CG4" s="81"/>
      <c r="CH4" s="81"/>
      <c r="CI4" s="81"/>
      <c r="CJ4" s="81"/>
      <c r="CK4" s="81"/>
      <c r="CL4" s="81" t="s">
        <v>60</v>
      </c>
      <c r="CM4" s="81"/>
      <c r="CN4" s="81"/>
      <c r="CO4" s="81"/>
      <c r="CP4" s="81"/>
      <c r="CQ4" s="81"/>
      <c r="CR4" s="81"/>
      <c r="CS4" s="81"/>
      <c r="CT4" s="81"/>
      <c r="CU4" s="81"/>
      <c r="CV4" s="81"/>
      <c r="CW4" s="81" t="s">
        <v>61</v>
      </c>
      <c r="CX4" s="81"/>
      <c r="CY4" s="81"/>
      <c r="CZ4" s="81"/>
      <c r="DA4" s="81"/>
      <c r="DB4" s="81"/>
      <c r="DC4" s="81"/>
      <c r="DD4" s="81"/>
      <c r="DE4" s="81"/>
      <c r="DF4" s="81"/>
      <c r="DG4" s="81"/>
      <c r="DH4" s="81" t="s">
        <v>62</v>
      </c>
      <c r="DI4" s="81"/>
      <c r="DJ4" s="81"/>
      <c r="DK4" s="81"/>
      <c r="DL4" s="81"/>
      <c r="DM4" s="81"/>
      <c r="DN4" s="81"/>
      <c r="DO4" s="81"/>
      <c r="DP4" s="81"/>
      <c r="DQ4" s="81"/>
      <c r="DR4" s="81"/>
      <c r="DS4" s="81" t="s">
        <v>63</v>
      </c>
      <c r="DT4" s="81"/>
      <c r="DU4" s="81"/>
      <c r="DV4" s="81"/>
      <c r="DW4" s="81"/>
      <c r="DX4" s="81"/>
      <c r="DY4" s="81"/>
      <c r="DZ4" s="81"/>
      <c r="EA4" s="81"/>
      <c r="EB4" s="81"/>
      <c r="EC4" s="81"/>
      <c r="ED4" s="81" t="s">
        <v>64</v>
      </c>
      <c r="EE4" s="81"/>
      <c r="EF4" s="81"/>
      <c r="EG4" s="81"/>
      <c r="EH4" s="81"/>
      <c r="EI4" s="81"/>
      <c r="EJ4" s="81"/>
      <c r="EK4" s="81"/>
      <c r="EL4" s="81"/>
      <c r="EM4" s="81"/>
      <c r="EN4" s="81"/>
    </row>
    <row r="5" spans="1:144" x14ac:dyDescent="0.2">
      <c r="A5" s="15" t="s">
        <v>65</v>
      </c>
      <c r="B5" s="18"/>
      <c r="C5" s="18"/>
      <c r="D5" s="18"/>
      <c r="E5" s="18"/>
      <c r="F5" s="18"/>
      <c r="G5" s="18"/>
      <c r="H5" s="19" t="s">
        <v>66</v>
      </c>
      <c r="I5" s="19" t="s">
        <v>67</v>
      </c>
      <c r="J5" s="19" t="s">
        <v>68</v>
      </c>
      <c r="K5" s="19" t="s">
        <v>69</v>
      </c>
      <c r="L5" s="19" t="s">
        <v>70</v>
      </c>
      <c r="M5" s="19" t="s">
        <v>5</v>
      </c>
      <c r="N5" s="19" t="s">
        <v>71</v>
      </c>
      <c r="O5" s="19" t="s">
        <v>72</v>
      </c>
      <c r="P5" s="19" t="s">
        <v>73</v>
      </c>
      <c r="Q5" s="19" t="s">
        <v>74</v>
      </c>
      <c r="R5" s="19" t="s">
        <v>75</v>
      </c>
      <c r="S5" s="19" t="s">
        <v>76</v>
      </c>
      <c r="T5" s="19" t="s">
        <v>77</v>
      </c>
      <c r="U5" s="19" t="s">
        <v>78</v>
      </c>
      <c r="V5" s="19" t="s">
        <v>79</v>
      </c>
      <c r="W5" s="19" t="s">
        <v>80</v>
      </c>
      <c r="X5" s="19" t="s">
        <v>81</v>
      </c>
      <c r="Y5" s="19" t="s">
        <v>82</v>
      </c>
      <c r="Z5" s="19" t="s">
        <v>83</v>
      </c>
      <c r="AA5" s="19" t="s">
        <v>84</v>
      </c>
      <c r="AB5" s="19" t="s">
        <v>85</v>
      </c>
      <c r="AC5" s="19" t="s">
        <v>86</v>
      </c>
      <c r="AD5" s="19" t="s">
        <v>87</v>
      </c>
      <c r="AE5" s="19" t="s">
        <v>88</v>
      </c>
      <c r="AF5" s="19" t="s">
        <v>89</v>
      </c>
      <c r="AG5" s="19" t="s">
        <v>90</v>
      </c>
      <c r="AH5" s="19" t="s">
        <v>29</v>
      </c>
      <c r="AI5" s="19" t="s">
        <v>81</v>
      </c>
      <c r="AJ5" s="19" t="s">
        <v>82</v>
      </c>
      <c r="AK5" s="19" t="s">
        <v>83</v>
      </c>
      <c r="AL5" s="19" t="s">
        <v>84</v>
      </c>
      <c r="AM5" s="19" t="s">
        <v>85</v>
      </c>
      <c r="AN5" s="19" t="s">
        <v>86</v>
      </c>
      <c r="AO5" s="19" t="s">
        <v>87</v>
      </c>
      <c r="AP5" s="19" t="s">
        <v>88</v>
      </c>
      <c r="AQ5" s="19" t="s">
        <v>89</v>
      </c>
      <c r="AR5" s="19" t="s">
        <v>90</v>
      </c>
      <c r="AS5" s="19" t="s">
        <v>91</v>
      </c>
      <c r="AT5" s="19" t="s">
        <v>81</v>
      </c>
      <c r="AU5" s="19" t="s">
        <v>82</v>
      </c>
      <c r="AV5" s="19" t="s">
        <v>83</v>
      </c>
      <c r="AW5" s="19" t="s">
        <v>84</v>
      </c>
      <c r="AX5" s="19" t="s">
        <v>85</v>
      </c>
      <c r="AY5" s="19" t="s">
        <v>86</v>
      </c>
      <c r="AZ5" s="19" t="s">
        <v>87</v>
      </c>
      <c r="BA5" s="19" t="s">
        <v>88</v>
      </c>
      <c r="BB5" s="19" t="s">
        <v>89</v>
      </c>
      <c r="BC5" s="19" t="s">
        <v>90</v>
      </c>
      <c r="BD5" s="19" t="s">
        <v>91</v>
      </c>
      <c r="BE5" s="19" t="s">
        <v>81</v>
      </c>
      <c r="BF5" s="19" t="s">
        <v>82</v>
      </c>
      <c r="BG5" s="19" t="s">
        <v>83</v>
      </c>
      <c r="BH5" s="19" t="s">
        <v>84</v>
      </c>
      <c r="BI5" s="19" t="s">
        <v>85</v>
      </c>
      <c r="BJ5" s="19" t="s">
        <v>86</v>
      </c>
      <c r="BK5" s="19" t="s">
        <v>87</v>
      </c>
      <c r="BL5" s="19" t="s">
        <v>88</v>
      </c>
      <c r="BM5" s="19" t="s">
        <v>89</v>
      </c>
      <c r="BN5" s="19" t="s">
        <v>90</v>
      </c>
      <c r="BO5" s="19" t="s">
        <v>91</v>
      </c>
      <c r="BP5" s="19" t="s">
        <v>81</v>
      </c>
      <c r="BQ5" s="19" t="s">
        <v>82</v>
      </c>
      <c r="BR5" s="19" t="s">
        <v>83</v>
      </c>
      <c r="BS5" s="19" t="s">
        <v>84</v>
      </c>
      <c r="BT5" s="19" t="s">
        <v>85</v>
      </c>
      <c r="BU5" s="19" t="s">
        <v>86</v>
      </c>
      <c r="BV5" s="19" t="s">
        <v>87</v>
      </c>
      <c r="BW5" s="19" t="s">
        <v>88</v>
      </c>
      <c r="BX5" s="19" t="s">
        <v>89</v>
      </c>
      <c r="BY5" s="19" t="s">
        <v>90</v>
      </c>
      <c r="BZ5" s="19" t="s">
        <v>91</v>
      </c>
      <c r="CA5" s="19" t="s">
        <v>81</v>
      </c>
      <c r="CB5" s="19" t="s">
        <v>82</v>
      </c>
      <c r="CC5" s="19" t="s">
        <v>83</v>
      </c>
      <c r="CD5" s="19" t="s">
        <v>84</v>
      </c>
      <c r="CE5" s="19" t="s">
        <v>85</v>
      </c>
      <c r="CF5" s="19" t="s">
        <v>86</v>
      </c>
      <c r="CG5" s="19" t="s">
        <v>87</v>
      </c>
      <c r="CH5" s="19" t="s">
        <v>88</v>
      </c>
      <c r="CI5" s="19" t="s">
        <v>89</v>
      </c>
      <c r="CJ5" s="19" t="s">
        <v>90</v>
      </c>
      <c r="CK5" s="19" t="s">
        <v>91</v>
      </c>
      <c r="CL5" s="19" t="s">
        <v>81</v>
      </c>
      <c r="CM5" s="19" t="s">
        <v>82</v>
      </c>
      <c r="CN5" s="19" t="s">
        <v>83</v>
      </c>
      <c r="CO5" s="19" t="s">
        <v>84</v>
      </c>
      <c r="CP5" s="19" t="s">
        <v>85</v>
      </c>
      <c r="CQ5" s="19" t="s">
        <v>86</v>
      </c>
      <c r="CR5" s="19" t="s">
        <v>87</v>
      </c>
      <c r="CS5" s="19" t="s">
        <v>88</v>
      </c>
      <c r="CT5" s="19" t="s">
        <v>89</v>
      </c>
      <c r="CU5" s="19" t="s">
        <v>90</v>
      </c>
      <c r="CV5" s="19" t="s">
        <v>91</v>
      </c>
      <c r="CW5" s="19" t="s">
        <v>81</v>
      </c>
      <c r="CX5" s="19" t="s">
        <v>82</v>
      </c>
      <c r="CY5" s="19" t="s">
        <v>83</v>
      </c>
      <c r="CZ5" s="19" t="s">
        <v>84</v>
      </c>
      <c r="DA5" s="19" t="s">
        <v>85</v>
      </c>
      <c r="DB5" s="19" t="s">
        <v>86</v>
      </c>
      <c r="DC5" s="19" t="s">
        <v>87</v>
      </c>
      <c r="DD5" s="19" t="s">
        <v>88</v>
      </c>
      <c r="DE5" s="19" t="s">
        <v>89</v>
      </c>
      <c r="DF5" s="19" t="s">
        <v>90</v>
      </c>
      <c r="DG5" s="19" t="s">
        <v>91</v>
      </c>
      <c r="DH5" s="19" t="s">
        <v>81</v>
      </c>
      <c r="DI5" s="19" t="s">
        <v>82</v>
      </c>
      <c r="DJ5" s="19" t="s">
        <v>83</v>
      </c>
      <c r="DK5" s="19" t="s">
        <v>84</v>
      </c>
      <c r="DL5" s="19" t="s">
        <v>85</v>
      </c>
      <c r="DM5" s="19" t="s">
        <v>86</v>
      </c>
      <c r="DN5" s="19" t="s">
        <v>87</v>
      </c>
      <c r="DO5" s="19" t="s">
        <v>88</v>
      </c>
      <c r="DP5" s="19" t="s">
        <v>89</v>
      </c>
      <c r="DQ5" s="19" t="s">
        <v>90</v>
      </c>
      <c r="DR5" s="19" t="s">
        <v>91</v>
      </c>
      <c r="DS5" s="19" t="s">
        <v>81</v>
      </c>
      <c r="DT5" s="19" t="s">
        <v>82</v>
      </c>
      <c r="DU5" s="19" t="s">
        <v>83</v>
      </c>
      <c r="DV5" s="19" t="s">
        <v>84</v>
      </c>
      <c r="DW5" s="19" t="s">
        <v>85</v>
      </c>
      <c r="DX5" s="19" t="s">
        <v>86</v>
      </c>
      <c r="DY5" s="19" t="s">
        <v>87</v>
      </c>
      <c r="DZ5" s="19" t="s">
        <v>88</v>
      </c>
      <c r="EA5" s="19" t="s">
        <v>89</v>
      </c>
      <c r="EB5" s="19" t="s">
        <v>90</v>
      </c>
      <c r="EC5" s="19" t="s">
        <v>91</v>
      </c>
      <c r="ED5" s="19" t="s">
        <v>81</v>
      </c>
      <c r="EE5" s="19" t="s">
        <v>82</v>
      </c>
      <c r="EF5" s="19" t="s">
        <v>83</v>
      </c>
      <c r="EG5" s="19" t="s">
        <v>84</v>
      </c>
      <c r="EH5" s="19" t="s">
        <v>85</v>
      </c>
      <c r="EI5" s="19" t="s">
        <v>86</v>
      </c>
      <c r="EJ5" s="19" t="s">
        <v>87</v>
      </c>
      <c r="EK5" s="19" t="s">
        <v>88</v>
      </c>
      <c r="EL5" s="19" t="s">
        <v>89</v>
      </c>
      <c r="EM5" s="19" t="s">
        <v>90</v>
      </c>
      <c r="EN5" s="19" t="s">
        <v>91</v>
      </c>
    </row>
    <row r="6" spans="1:144" s="23" customFormat="1" x14ac:dyDescent="0.2">
      <c r="A6" s="15" t="s">
        <v>92</v>
      </c>
      <c r="B6" s="20">
        <f>B7</f>
        <v>2024</v>
      </c>
      <c r="C6" s="20">
        <f t="shared" ref="C6:W6" si="3">C7</f>
        <v>262030</v>
      </c>
      <c r="D6" s="20">
        <f t="shared" si="3"/>
        <v>46</v>
      </c>
      <c r="E6" s="20">
        <f t="shared" si="3"/>
        <v>1</v>
      </c>
      <c r="F6" s="20">
        <f t="shared" si="3"/>
        <v>0</v>
      </c>
      <c r="G6" s="20">
        <f t="shared" si="3"/>
        <v>1</v>
      </c>
      <c r="H6" s="20" t="str">
        <f t="shared" si="3"/>
        <v>京都府　綾部市</v>
      </c>
      <c r="I6" s="20" t="str">
        <f t="shared" si="3"/>
        <v>法適用</v>
      </c>
      <c r="J6" s="20" t="str">
        <f t="shared" si="3"/>
        <v>水道事業</v>
      </c>
      <c r="K6" s="20" t="str">
        <f t="shared" si="3"/>
        <v>末端給水事業</v>
      </c>
      <c r="L6" s="20" t="str">
        <f t="shared" si="3"/>
        <v>A6</v>
      </c>
      <c r="M6" s="20" t="str">
        <f t="shared" si="3"/>
        <v>非設置</v>
      </c>
      <c r="N6" s="21" t="str">
        <f t="shared" si="3"/>
        <v>-</v>
      </c>
      <c r="O6" s="21">
        <f t="shared" si="3"/>
        <v>72.709999999999994</v>
      </c>
      <c r="P6" s="21">
        <f t="shared" si="3"/>
        <v>98.47</v>
      </c>
      <c r="Q6" s="21">
        <f t="shared" si="3"/>
        <v>4180</v>
      </c>
      <c r="R6" s="21">
        <f t="shared" si="3"/>
        <v>31072</v>
      </c>
      <c r="S6" s="21">
        <f t="shared" si="3"/>
        <v>347.1</v>
      </c>
      <c r="T6" s="21">
        <f t="shared" si="3"/>
        <v>89.52</v>
      </c>
      <c r="U6" s="21">
        <f t="shared" si="3"/>
        <v>29358</v>
      </c>
      <c r="V6" s="21">
        <f t="shared" si="3"/>
        <v>87.14</v>
      </c>
      <c r="W6" s="21">
        <f t="shared" si="3"/>
        <v>336.91</v>
      </c>
      <c r="X6" s="22">
        <f>IF(X7="",NA(),X7)</f>
        <v>106.17</v>
      </c>
      <c r="Y6" s="22">
        <f t="shared" ref="Y6:AG6" si="4">IF(Y7="",NA(),Y7)</f>
        <v>105.65</v>
      </c>
      <c r="Z6" s="22">
        <f t="shared" si="4"/>
        <v>100.69</v>
      </c>
      <c r="AA6" s="22">
        <f t="shared" si="4"/>
        <v>104.43</v>
      </c>
      <c r="AB6" s="22">
        <f t="shared" si="4"/>
        <v>100.56</v>
      </c>
      <c r="AC6" s="22">
        <f t="shared" si="4"/>
        <v>108.83</v>
      </c>
      <c r="AD6" s="22">
        <f t="shared" si="4"/>
        <v>109.23</v>
      </c>
      <c r="AE6" s="22">
        <f t="shared" si="4"/>
        <v>108.04</v>
      </c>
      <c r="AF6" s="22">
        <f t="shared" si="4"/>
        <v>106.01</v>
      </c>
      <c r="AG6" s="22">
        <f t="shared" si="4"/>
        <v>103.74</v>
      </c>
      <c r="AH6" s="21" t="str">
        <f>IF(AH7="","",IF(AH7="-","【-】","【"&amp;SUBSTITUTE(TEXT(AH7,"#,##0.00"),"-","△")&amp;"】"))</f>
        <v>【107.26】</v>
      </c>
      <c r="AI6" s="21">
        <f>IF(AI7="",NA(),AI7)</f>
        <v>0</v>
      </c>
      <c r="AJ6" s="21">
        <f t="shared" ref="AJ6:AR6" si="5">IF(AJ7="",NA(),AJ7)</f>
        <v>0</v>
      </c>
      <c r="AK6" s="21">
        <f t="shared" si="5"/>
        <v>0</v>
      </c>
      <c r="AL6" s="21">
        <f t="shared" si="5"/>
        <v>0</v>
      </c>
      <c r="AM6" s="21">
        <f t="shared" si="5"/>
        <v>0</v>
      </c>
      <c r="AN6" s="22">
        <f t="shared" si="5"/>
        <v>4.34</v>
      </c>
      <c r="AO6" s="22">
        <f t="shared" si="5"/>
        <v>4.6900000000000004</v>
      </c>
      <c r="AP6" s="22">
        <f t="shared" si="5"/>
        <v>4.72</v>
      </c>
      <c r="AQ6" s="22">
        <f t="shared" si="5"/>
        <v>9.59</v>
      </c>
      <c r="AR6" s="22">
        <f t="shared" si="5"/>
        <v>11.55</v>
      </c>
      <c r="AS6" s="21" t="str">
        <f>IF(AS7="","",IF(AS7="-","【-】","【"&amp;SUBSTITUTE(TEXT(AS7,"#,##0.00"),"-","△")&amp;"】"))</f>
        <v>【1.61】</v>
      </c>
      <c r="AT6" s="22">
        <f>IF(AT7="",NA(),AT7)</f>
        <v>276.57</v>
      </c>
      <c r="AU6" s="22">
        <f t="shared" ref="AU6:BC6" si="6">IF(AU7="",NA(),AU7)</f>
        <v>322.87</v>
      </c>
      <c r="AV6" s="22">
        <f t="shared" si="6"/>
        <v>275.13</v>
      </c>
      <c r="AW6" s="22">
        <f t="shared" si="6"/>
        <v>235.9</v>
      </c>
      <c r="AX6" s="22">
        <f t="shared" si="6"/>
        <v>225.56</v>
      </c>
      <c r="AY6" s="22">
        <f t="shared" si="6"/>
        <v>327.77</v>
      </c>
      <c r="AZ6" s="22">
        <f t="shared" si="6"/>
        <v>338.02</v>
      </c>
      <c r="BA6" s="22">
        <f t="shared" si="6"/>
        <v>345.94</v>
      </c>
      <c r="BB6" s="22">
        <f t="shared" si="6"/>
        <v>338.89</v>
      </c>
      <c r="BC6" s="22">
        <f t="shared" si="6"/>
        <v>352.34</v>
      </c>
      <c r="BD6" s="21" t="str">
        <f>IF(BD7="","",IF(BD7="-","【-】","【"&amp;SUBSTITUTE(TEXT(BD7,"#,##0.00"),"-","△")&amp;"】"))</f>
        <v>【239.69】</v>
      </c>
      <c r="BE6" s="22">
        <f>IF(BE7="",NA(),BE7)</f>
        <v>642.24</v>
      </c>
      <c r="BF6" s="22">
        <f t="shared" ref="BF6:BN6" si="7">IF(BF7="",NA(),BF7)</f>
        <v>614.99</v>
      </c>
      <c r="BG6" s="22">
        <f t="shared" si="7"/>
        <v>560.94000000000005</v>
      </c>
      <c r="BH6" s="22">
        <f t="shared" si="7"/>
        <v>527.11</v>
      </c>
      <c r="BI6" s="22">
        <f t="shared" si="7"/>
        <v>474.72</v>
      </c>
      <c r="BJ6" s="22">
        <f t="shared" si="7"/>
        <v>397.1</v>
      </c>
      <c r="BK6" s="22">
        <f t="shared" si="7"/>
        <v>379.91</v>
      </c>
      <c r="BL6" s="22">
        <f t="shared" si="7"/>
        <v>386.61</v>
      </c>
      <c r="BM6" s="22">
        <f t="shared" si="7"/>
        <v>400.21</v>
      </c>
      <c r="BN6" s="22">
        <f t="shared" si="7"/>
        <v>391.13</v>
      </c>
      <c r="BO6" s="21" t="str">
        <f>IF(BO7="","",IF(BO7="-","【-】","【"&amp;SUBSTITUTE(TEXT(BO7,"#,##0.00"),"-","△")&amp;"】"))</f>
        <v>【264.86】</v>
      </c>
      <c r="BP6" s="22">
        <f>IF(BP7="",NA(),BP7)</f>
        <v>92.95</v>
      </c>
      <c r="BQ6" s="22">
        <f t="shared" ref="BQ6:BY6" si="8">IF(BQ7="",NA(),BQ7)</f>
        <v>88.64</v>
      </c>
      <c r="BR6" s="22">
        <f t="shared" si="8"/>
        <v>84.49</v>
      </c>
      <c r="BS6" s="22">
        <f t="shared" si="8"/>
        <v>87.51</v>
      </c>
      <c r="BT6" s="22">
        <f t="shared" si="8"/>
        <v>84.71</v>
      </c>
      <c r="BU6" s="22">
        <f t="shared" si="8"/>
        <v>95.79</v>
      </c>
      <c r="BV6" s="22">
        <f t="shared" si="8"/>
        <v>98.3</v>
      </c>
      <c r="BW6" s="22">
        <f t="shared" si="8"/>
        <v>93.82</v>
      </c>
      <c r="BX6" s="22">
        <f t="shared" si="8"/>
        <v>92.83</v>
      </c>
      <c r="BY6" s="22">
        <f t="shared" si="8"/>
        <v>92.16</v>
      </c>
      <c r="BZ6" s="21" t="str">
        <f>IF(BZ7="","",IF(BZ7="-","【-】","【"&amp;SUBSTITUTE(TEXT(BZ7,"#,##0.00"),"-","△")&amp;"】"))</f>
        <v>【97.59】</v>
      </c>
      <c r="CA6" s="22">
        <f>IF(CA7="",NA(),CA7)</f>
        <v>232.19</v>
      </c>
      <c r="CB6" s="22">
        <f t="shared" ref="CB6:CJ6" si="9">IF(CB7="",NA(),CB7)</f>
        <v>244.47</v>
      </c>
      <c r="CC6" s="22">
        <f t="shared" si="9"/>
        <v>242.31</v>
      </c>
      <c r="CD6" s="22">
        <f t="shared" si="9"/>
        <v>245.34</v>
      </c>
      <c r="CE6" s="22">
        <f t="shared" si="9"/>
        <v>250.65</v>
      </c>
      <c r="CF6" s="22">
        <f t="shared" si="9"/>
        <v>171.13</v>
      </c>
      <c r="CG6" s="22">
        <f t="shared" si="9"/>
        <v>173.7</v>
      </c>
      <c r="CH6" s="22">
        <f t="shared" si="9"/>
        <v>178.94</v>
      </c>
      <c r="CI6" s="22">
        <f t="shared" si="9"/>
        <v>189.43</v>
      </c>
      <c r="CJ6" s="22">
        <f t="shared" si="9"/>
        <v>196.75</v>
      </c>
      <c r="CK6" s="21" t="str">
        <f>IF(CK7="","",IF(CK7="-","【-】","【"&amp;SUBSTITUTE(TEXT(CK7,"#,##0.00"),"-","△")&amp;"】"))</f>
        <v>【181.66】</v>
      </c>
      <c r="CL6" s="22">
        <f>IF(CL7="",NA(),CL7)</f>
        <v>44.98</v>
      </c>
      <c r="CM6" s="22">
        <f t="shared" ref="CM6:CU6" si="10">IF(CM7="",NA(),CM7)</f>
        <v>43.6</v>
      </c>
      <c r="CN6" s="22">
        <f t="shared" si="10"/>
        <v>46.47</v>
      </c>
      <c r="CO6" s="22">
        <f t="shared" si="10"/>
        <v>42.81</v>
      </c>
      <c r="CP6" s="22">
        <f t="shared" si="10"/>
        <v>43.58</v>
      </c>
      <c r="CQ6" s="22">
        <f t="shared" si="10"/>
        <v>60.12</v>
      </c>
      <c r="CR6" s="22">
        <f t="shared" si="10"/>
        <v>60.34</v>
      </c>
      <c r="CS6" s="22">
        <f t="shared" si="10"/>
        <v>59.54</v>
      </c>
      <c r="CT6" s="22">
        <f t="shared" si="10"/>
        <v>55.14</v>
      </c>
      <c r="CU6" s="22">
        <f t="shared" si="10"/>
        <v>54.99</v>
      </c>
      <c r="CV6" s="21" t="str">
        <f>IF(CV7="","",IF(CV7="-","【-】","【"&amp;SUBSTITUTE(TEXT(CV7,"#,##0.00"),"-","△")&amp;"】"))</f>
        <v>【60.21】</v>
      </c>
      <c r="CW6" s="22">
        <f>IF(CW7="",NA(),CW7)</f>
        <v>84.06</v>
      </c>
      <c r="CX6" s="22">
        <f t="shared" ref="CX6:DF6" si="11">IF(CX7="",NA(),CX7)</f>
        <v>84.11</v>
      </c>
      <c r="CY6" s="22">
        <f t="shared" si="11"/>
        <v>84.09</v>
      </c>
      <c r="CZ6" s="22">
        <f t="shared" si="11"/>
        <v>84.1</v>
      </c>
      <c r="DA6" s="22">
        <f t="shared" si="11"/>
        <v>84.1</v>
      </c>
      <c r="DB6" s="22">
        <f t="shared" si="11"/>
        <v>84.24</v>
      </c>
      <c r="DC6" s="22">
        <f t="shared" si="11"/>
        <v>84.19</v>
      </c>
      <c r="DD6" s="22">
        <f t="shared" si="11"/>
        <v>83.93</v>
      </c>
      <c r="DE6" s="22">
        <f t="shared" si="11"/>
        <v>80.13</v>
      </c>
      <c r="DF6" s="22">
        <f t="shared" si="11"/>
        <v>79.34</v>
      </c>
      <c r="DG6" s="21" t="str">
        <f>IF(DG7="","",IF(DG7="-","【-】","【"&amp;SUBSTITUTE(TEXT(DG7,"#,##0.00"),"-","△")&amp;"】"))</f>
        <v>【89.21】</v>
      </c>
      <c r="DH6" s="22">
        <f>IF(DH7="",NA(),DH7)</f>
        <v>42.38</v>
      </c>
      <c r="DI6" s="22">
        <f t="shared" ref="DI6:DQ6" si="12">IF(DI7="",NA(),DI7)</f>
        <v>43.85</v>
      </c>
      <c r="DJ6" s="22">
        <f t="shared" si="12"/>
        <v>45.33</v>
      </c>
      <c r="DK6" s="22">
        <f t="shared" si="12"/>
        <v>46.57</v>
      </c>
      <c r="DL6" s="22">
        <f t="shared" si="12"/>
        <v>47.99</v>
      </c>
      <c r="DM6" s="22">
        <f t="shared" si="12"/>
        <v>48.83</v>
      </c>
      <c r="DN6" s="22">
        <f t="shared" si="12"/>
        <v>49.96</v>
      </c>
      <c r="DO6" s="22">
        <f t="shared" si="12"/>
        <v>50.82</v>
      </c>
      <c r="DP6" s="22">
        <f t="shared" si="12"/>
        <v>52.7</v>
      </c>
      <c r="DQ6" s="22">
        <f t="shared" si="12"/>
        <v>53.48</v>
      </c>
      <c r="DR6" s="21" t="str">
        <f>IF(DR7="","",IF(DR7="-","【-】","【"&amp;SUBSTITUTE(TEXT(DR7,"#,##0.00"),"-","△")&amp;"】"))</f>
        <v>【52.41】</v>
      </c>
      <c r="DS6" s="22">
        <f>IF(DS7="",NA(),DS7)</f>
        <v>25.06</v>
      </c>
      <c r="DT6" s="22">
        <f t="shared" ref="DT6:EB6" si="13">IF(DT7="",NA(),DT7)</f>
        <v>24.33</v>
      </c>
      <c r="DU6" s="22">
        <f t="shared" si="13"/>
        <v>24.21</v>
      </c>
      <c r="DV6" s="22">
        <f t="shared" si="13"/>
        <v>23.84</v>
      </c>
      <c r="DW6" s="22">
        <f t="shared" si="13"/>
        <v>24.06</v>
      </c>
      <c r="DX6" s="22">
        <f t="shared" si="13"/>
        <v>18.18</v>
      </c>
      <c r="DY6" s="22">
        <f t="shared" si="13"/>
        <v>19.32</v>
      </c>
      <c r="DZ6" s="22">
        <f t="shared" si="13"/>
        <v>21.16</v>
      </c>
      <c r="EA6" s="22">
        <f t="shared" si="13"/>
        <v>22.86</v>
      </c>
      <c r="EB6" s="22">
        <f t="shared" si="13"/>
        <v>24.31</v>
      </c>
      <c r="EC6" s="21" t="str">
        <f>IF(EC7="","",IF(EC7="-","【-】","【"&amp;SUBSTITUTE(TEXT(EC7,"#,##0.00"),"-","△")&amp;"】"))</f>
        <v>【26.78】</v>
      </c>
      <c r="ED6" s="22">
        <f>IF(ED7="",NA(),ED7)</f>
        <v>0.32</v>
      </c>
      <c r="EE6" s="22">
        <f t="shared" ref="EE6:EM6" si="14">IF(EE7="",NA(),EE7)</f>
        <v>0.35</v>
      </c>
      <c r="EF6" s="22">
        <f t="shared" si="14"/>
        <v>0.37</v>
      </c>
      <c r="EG6" s="22">
        <f t="shared" si="14"/>
        <v>0.41</v>
      </c>
      <c r="EH6" s="22">
        <f t="shared" si="14"/>
        <v>0.27</v>
      </c>
      <c r="EI6" s="22">
        <f t="shared" si="14"/>
        <v>0.56999999999999995</v>
      </c>
      <c r="EJ6" s="22">
        <f t="shared" si="14"/>
        <v>0.52</v>
      </c>
      <c r="EK6" s="22">
        <f t="shared" si="14"/>
        <v>0.48</v>
      </c>
      <c r="EL6" s="22">
        <f t="shared" si="14"/>
        <v>0.41</v>
      </c>
      <c r="EM6" s="22">
        <f t="shared" si="14"/>
        <v>0.41</v>
      </c>
      <c r="EN6" s="21" t="str">
        <f>IF(EN7="","",IF(EN7="-","【-】","【"&amp;SUBSTITUTE(TEXT(EN7,"#,##0.00"),"-","△")&amp;"】"))</f>
        <v>【0.59】</v>
      </c>
    </row>
    <row r="7" spans="1:144" s="23" customFormat="1" x14ac:dyDescent="0.2">
      <c r="A7" s="15"/>
      <c r="B7" s="24">
        <v>2024</v>
      </c>
      <c r="C7" s="24">
        <v>262030</v>
      </c>
      <c r="D7" s="24">
        <v>46</v>
      </c>
      <c r="E7" s="24">
        <v>1</v>
      </c>
      <c r="F7" s="24">
        <v>0</v>
      </c>
      <c r="G7" s="24">
        <v>1</v>
      </c>
      <c r="H7" s="24" t="s">
        <v>93</v>
      </c>
      <c r="I7" s="24" t="s">
        <v>94</v>
      </c>
      <c r="J7" s="24" t="s">
        <v>95</v>
      </c>
      <c r="K7" s="24" t="s">
        <v>96</v>
      </c>
      <c r="L7" s="24" t="s">
        <v>97</v>
      </c>
      <c r="M7" s="24" t="s">
        <v>98</v>
      </c>
      <c r="N7" s="25" t="s">
        <v>99</v>
      </c>
      <c r="O7" s="25">
        <v>72.709999999999994</v>
      </c>
      <c r="P7" s="25">
        <v>98.47</v>
      </c>
      <c r="Q7" s="25">
        <v>4180</v>
      </c>
      <c r="R7" s="25">
        <v>31072</v>
      </c>
      <c r="S7" s="25">
        <v>347.1</v>
      </c>
      <c r="T7" s="25">
        <v>89.52</v>
      </c>
      <c r="U7" s="25">
        <v>29358</v>
      </c>
      <c r="V7" s="25">
        <v>87.14</v>
      </c>
      <c r="W7" s="25">
        <v>336.91</v>
      </c>
      <c r="X7" s="25">
        <v>106.17</v>
      </c>
      <c r="Y7" s="25">
        <v>105.65</v>
      </c>
      <c r="Z7" s="25">
        <v>100.69</v>
      </c>
      <c r="AA7" s="25">
        <v>104.43</v>
      </c>
      <c r="AB7" s="25">
        <v>100.56</v>
      </c>
      <c r="AC7" s="25">
        <v>108.83</v>
      </c>
      <c r="AD7" s="25">
        <v>109.23</v>
      </c>
      <c r="AE7" s="25">
        <v>108.04</v>
      </c>
      <c r="AF7" s="25">
        <v>106.01</v>
      </c>
      <c r="AG7" s="25">
        <v>103.74</v>
      </c>
      <c r="AH7" s="25">
        <v>107.26</v>
      </c>
      <c r="AI7" s="25">
        <v>0</v>
      </c>
      <c r="AJ7" s="25">
        <v>0</v>
      </c>
      <c r="AK7" s="25">
        <v>0</v>
      </c>
      <c r="AL7" s="25">
        <v>0</v>
      </c>
      <c r="AM7" s="25">
        <v>0</v>
      </c>
      <c r="AN7" s="25">
        <v>4.34</v>
      </c>
      <c r="AO7" s="25">
        <v>4.6900000000000004</v>
      </c>
      <c r="AP7" s="25">
        <v>4.72</v>
      </c>
      <c r="AQ7" s="25">
        <v>9.59</v>
      </c>
      <c r="AR7" s="25">
        <v>11.55</v>
      </c>
      <c r="AS7" s="25">
        <v>1.61</v>
      </c>
      <c r="AT7" s="25">
        <v>276.57</v>
      </c>
      <c r="AU7" s="25">
        <v>322.87</v>
      </c>
      <c r="AV7" s="25">
        <v>275.13</v>
      </c>
      <c r="AW7" s="25">
        <v>235.9</v>
      </c>
      <c r="AX7" s="25">
        <v>225.56</v>
      </c>
      <c r="AY7" s="25">
        <v>327.77</v>
      </c>
      <c r="AZ7" s="25">
        <v>338.02</v>
      </c>
      <c r="BA7" s="25">
        <v>345.94</v>
      </c>
      <c r="BB7" s="25">
        <v>338.89</v>
      </c>
      <c r="BC7" s="25">
        <v>352.34</v>
      </c>
      <c r="BD7" s="25">
        <v>239.69</v>
      </c>
      <c r="BE7" s="25">
        <v>642.24</v>
      </c>
      <c r="BF7" s="25">
        <v>614.99</v>
      </c>
      <c r="BG7" s="25">
        <v>560.94000000000005</v>
      </c>
      <c r="BH7" s="25">
        <v>527.11</v>
      </c>
      <c r="BI7" s="25">
        <v>474.72</v>
      </c>
      <c r="BJ7" s="25">
        <v>397.1</v>
      </c>
      <c r="BK7" s="25">
        <v>379.91</v>
      </c>
      <c r="BL7" s="25">
        <v>386.61</v>
      </c>
      <c r="BM7" s="25">
        <v>400.21</v>
      </c>
      <c r="BN7" s="25">
        <v>391.13</v>
      </c>
      <c r="BO7" s="25">
        <v>264.86</v>
      </c>
      <c r="BP7" s="25">
        <v>92.95</v>
      </c>
      <c r="BQ7" s="25">
        <v>88.64</v>
      </c>
      <c r="BR7" s="25">
        <v>84.49</v>
      </c>
      <c r="BS7" s="25">
        <v>87.51</v>
      </c>
      <c r="BT7" s="25">
        <v>84.71</v>
      </c>
      <c r="BU7" s="25">
        <v>95.79</v>
      </c>
      <c r="BV7" s="25">
        <v>98.3</v>
      </c>
      <c r="BW7" s="25">
        <v>93.82</v>
      </c>
      <c r="BX7" s="25">
        <v>92.83</v>
      </c>
      <c r="BY7" s="25">
        <v>92.16</v>
      </c>
      <c r="BZ7" s="25">
        <v>97.59</v>
      </c>
      <c r="CA7" s="25">
        <v>232.19</v>
      </c>
      <c r="CB7" s="25">
        <v>244.47</v>
      </c>
      <c r="CC7" s="25">
        <v>242.31</v>
      </c>
      <c r="CD7" s="25">
        <v>245.34</v>
      </c>
      <c r="CE7" s="25">
        <v>250.65</v>
      </c>
      <c r="CF7" s="25">
        <v>171.13</v>
      </c>
      <c r="CG7" s="25">
        <v>173.7</v>
      </c>
      <c r="CH7" s="25">
        <v>178.94</v>
      </c>
      <c r="CI7" s="25">
        <v>189.43</v>
      </c>
      <c r="CJ7" s="25">
        <v>196.75</v>
      </c>
      <c r="CK7" s="25">
        <v>181.66</v>
      </c>
      <c r="CL7" s="25">
        <v>44.98</v>
      </c>
      <c r="CM7" s="25">
        <v>43.6</v>
      </c>
      <c r="CN7" s="25">
        <v>46.47</v>
      </c>
      <c r="CO7" s="25">
        <v>42.81</v>
      </c>
      <c r="CP7" s="25">
        <v>43.58</v>
      </c>
      <c r="CQ7" s="25">
        <v>60.12</v>
      </c>
      <c r="CR7" s="25">
        <v>60.34</v>
      </c>
      <c r="CS7" s="25">
        <v>59.54</v>
      </c>
      <c r="CT7" s="25">
        <v>55.14</v>
      </c>
      <c r="CU7" s="25">
        <v>54.99</v>
      </c>
      <c r="CV7" s="25">
        <v>60.21</v>
      </c>
      <c r="CW7" s="25">
        <v>84.06</v>
      </c>
      <c r="CX7" s="25">
        <v>84.11</v>
      </c>
      <c r="CY7" s="25">
        <v>84.09</v>
      </c>
      <c r="CZ7" s="25">
        <v>84.1</v>
      </c>
      <c r="DA7" s="25">
        <v>84.1</v>
      </c>
      <c r="DB7" s="25">
        <v>84.24</v>
      </c>
      <c r="DC7" s="25">
        <v>84.19</v>
      </c>
      <c r="DD7" s="25">
        <v>83.93</v>
      </c>
      <c r="DE7" s="25">
        <v>80.13</v>
      </c>
      <c r="DF7" s="25">
        <v>79.34</v>
      </c>
      <c r="DG7" s="25">
        <v>89.21</v>
      </c>
      <c r="DH7" s="25">
        <v>42.38</v>
      </c>
      <c r="DI7" s="25">
        <v>43.85</v>
      </c>
      <c r="DJ7" s="25">
        <v>45.33</v>
      </c>
      <c r="DK7" s="25">
        <v>46.57</v>
      </c>
      <c r="DL7" s="25">
        <v>47.99</v>
      </c>
      <c r="DM7" s="25">
        <v>48.83</v>
      </c>
      <c r="DN7" s="25">
        <v>49.96</v>
      </c>
      <c r="DO7" s="25">
        <v>50.82</v>
      </c>
      <c r="DP7" s="25">
        <v>52.7</v>
      </c>
      <c r="DQ7" s="25">
        <v>53.48</v>
      </c>
      <c r="DR7" s="25">
        <v>52.41</v>
      </c>
      <c r="DS7" s="25">
        <v>25.06</v>
      </c>
      <c r="DT7" s="25">
        <v>24.33</v>
      </c>
      <c r="DU7" s="25">
        <v>24.21</v>
      </c>
      <c r="DV7" s="25">
        <v>23.84</v>
      </c>
      <c r="DW7" s="25">
        <v>24.06</v>
      </c>
      <c r="DX7" s="25">
        <v>18.18</v>
      </c>
      <c r="DY7" s="25">
        <v>19.32</v>
      </c>
      <c r="DZ7" s="25">
        <v>21.16</v>
      </c>
      <c r="EA7" s="25">
        <v>22.86</v>
      </c>
      <c r="EB7" s="25">
        <v>24.31</v>
      </c>
      <c r="EC7" s="25">
        <v>26.78</v>
      </c>
      <c r="ED7" s="25">
        <v>0.32</v>
      </c>
      <c r="EE7" s="25">
        <v>0.35</v>
      </c>
      <c r="EF7" s="25">
        <v>0.37</v>
      </c>
      <c r="EG7" s="25">
        <v>0.41</v>
      </c>
      <c r="EH7" s="25">
        <v>0.27</v>
      </c>
      <c r="EI7" s="25">
        <v>0.56999999999999995</v>
      </c>
      <c r="EJ7" s="25">
        <v>0.52</v>
      </c>
      <c r="EK7" s="25">
        <v>0.48</v>
      </c>
      <c r="EL7" s="25">
        <v>0.41</v>
      </c>
      <c r="EM7" s="25">
        <v>0.41</v>
      </c>
      <c r="EN7" s="25">
        <v>0.59</v>
      </c>
    </row>
    <row r="8" spans="1:144" x14ac:dyDescent="0.2">
      <c r="X8" s="26"/>
      <c r="Y8" s="26"/>
      <c r="Z8" s="26"/>
      <c r="AA8" s="26"/>
      <c r="AB8" s="26"/>
      <c r="AC8" s="26"/>
      <c r="AD8" s="26"/>
      <c r="AE8" s="26"/>
      <c r="AF8" s="26"/>
      <c r="AG8" s="26"/>
      <c r="AH8" s="27"/>
      <c r="AI8" s="26"/>
      <c r="AJ8" s="26"/>
      <c r="AK8" s="26"/>
      <c r="AL8" s="26"/>
      <c r="AM8" s="26"/>
      <c r="AN8" s="26"/>
      <c r="AO8" s="26"/>
      <c r="AP8" s="26"/>
      <c r="AQ8" s="26"/>
      <c r="AR8" s="26"/>
      <c r="AS8" s="27"/>
      <c r="AT8" s="26"/>
      <c r="AU8" s="26"/>
      <c r="AV8" s="26"/>
      <c r="AW8" s="26"/>
      <c r="AX8" s="26"/>
      <c r="AY8" s="26"/>
      <c r="AZ8" s="26"/>
      <c r="BA8" s="26"/>
      <c r="BB8" s="26"/>
      <c r="BC8" s="26"/>
      <c r="BD8" s="27"/>
      <c r="BE8" s="26"/>
      <c r="BF8" s="26"/>
      <c r="BG8" s="26"/>
      <c r="BH8" s="26"/>
      <c r="BI8" s="26"/>
      <c r="BJ8" s="26"/>
      <c r="BK8" s="26"/>
      <c r="BL8" s="26"/>
      <c r="BM8" s="26"/>
      <c r="BN8" s="26"/>
      <c r="BO8" s="27"/>
      <c r="BP8" s="26"/>
      <c r="BQ8" s="26"/>
      <c r="BR8" s="26"/>
      <c r="BS8" s="26"/>
      <c r="BT8" s="26"/>
      <c r="BU8" s="26"/>
      <c r="BV8" s="26"/>
      <c r="BW8" s="26"/>
      <c r="BX8" s="26"/>
      <c r="BY8" s="26"/>
      <c r="BZ8" s="27"/>
      <c r="CA8" s="26"/>
      <c r="CB8" s="26"/>
      <c r="CC8" s="26"/>
      <c r="CD8" s="26"/>
      <c r="CE8" s="26"/>
      <c r="CF8" s="26"/>
      <c r="CG8" s="26"/>
      <c r="CH8" s="26"/>
      <c r="CI8" s="26"/>
      <c r="CJ8" s="26"/>
      <c r="CK8" s="27"/>
      <c r="CL8" s="26"/>
      <c r="CM8" s="26"/>
      <c r="CN8" s="26"/>
      <c r="CO8" s="26"/>
      <c r="CP8" s="26"/>
      <c r="CQ8" s="26"/>
      <c r="CR8" s="26"/>
      <c r="CS8" s="26"/>
      <c r="CT8" s="26"/>
      <c r="CU8" s="26"/>
      <c r="CV8" s="27"/>
      <c r="CW8" s="26"/>
      <c r="CX8" s="26"/>
      <c r="CY8" s="26"/>
      <c r="CZ8" s="26"/>
      <c r="DA8" s="26"/>
      <c r="DB8" s="26"/>
      <c r="DC8" s="26"/>
      <c r="DD8" s="26"/>
      <c r="DE8" s="26"/>
      <c r="DF8" s="26"/>
      <c r="DG8" s="27"/>
      <c r="DH8" s="26"/>
      <c r="DI8" s="26"/>
      <c r="DJ8" s="26"/>
      <c r="DK8" s="26"/>
      <c r="DL8" s="26"/>
      <c r="DM8" s="26"/>
      <c r="DN8" s="26"/>
      <c r="DO8" s="26"/>
      <c r="DP8" s="26"/>
      <c r="DQ8" s="26"/>
      <c r="DR8" s="27"/>
      <c r="DS8" s="26"/>
      <c r="DT8" s="26"/>
      <c r="DU8" s="26"/>
      <c r="DV8" s="26"/>
      <c r="DW8" s="26"/>
      <c r="DX8" s="26"/>
      <c r="DY8" s="26"/>
      <c r="DZ8" s="26"/>
      <c r="EA8" s="26"/>
      <c r="EB8" s="26"/>
      <c r="EC8" s="27"/>
      <c r="ED8" s="26"/>
      <c r="EE8" s="26"/>
      <c r="EF8" s="26"/>
      <c r="EG8" s="26"/>
      <c r="EH8" s="26"/>
      <c r="EI8" s="26"/>
      <c r="EJ8" s="26"/>
      <c r="EK8" s="26"/>
      <c r="EL8" s="26"/>
      <c r="EM8" s="26"/>
      <c r="EN8" s="27"/>
    </row>
    <row r="9" spans="1:144" x14ac:dyDescent="0.2">
      <c r="A9" s="28"/>
      <c r="B9" s="28" t="s">
        <v>100</v>
      </c>
      <c r="C9" s="28" t="s">
        <v>101</v>
      </c>
      <c r="D9" s="28" t="s">
        <v>102</v>
      </c>
      <c r="E9" s="28" t="s">
        <v>103</v>
      </c>
      <c r="F9" s="28" t="s">
        <v>104</v>
      </c>
      <c r="X9" s="26"/>
      <c r="Y9" s="26"/>
      <c r="Z9" s="26"/>
      <c r="AA9" s="26"/>
      <c r="AB9" s="26"/>
      <c r="AC9" s="26"/>
      <c r="AD9" s="26"/>
      <c r="AE9" s="26"/>
      <c r="AF9" s="26"/>
      <c r="AG9" s="26"/>
      <c r="AI9" s="26"/>
      <c r="AJ9" s="26"/>
      <c r="AK9" s="26"/>
      <c r="AL9" s="26"/>
      <c r="AM9" s="26"/>
      <c r="AN9" s="26"/>
      <c r="AO9" s="26"/>
      <c r="AP9" s="26"/>
      <c r="AQ9" s="26"/>
      <c r="AR9" s="26"/>
      <c r="AT9" s="26"/>
      <c r="AU9" s="26"/>
      <c r="AV9" s="26"/>
      <c r="AW9" s="26"/>
      <c r="AX9" s="26"/>
      <c r="AY9" s="26"/>
      <c r="AZ9" s="26"/>
      <c r="BA9" s="26"/>
      <c r="BB9" s="26"/>
      <c r="BC9" s="26"/>
      <c r="BE9" s="26"/>
      <c r="BF9" s="26"/>
      <c r="BG9" s="26"/>
      <c r="BH9" s="26"/>
      <c r="BI9" s="26"/>
      <c r="BJ9" s="26"/>
      <c r="BK9" s="26"/>
      <c r="BL9" s="26"/>
      <c r="BM9" s="26"/>
      <c r="BN9" s="26"/>
      <c r="BP9" s="26"/>
      <c r="BQ9" s="26"/>
      <c r="BR9" s="26"/>
      <c r="BS9" s="26"/>
      <c r="BT9" s="26"/>
      <c r="BU9" s="26"/>
      <c r="BV9" s="26"/>
      <c r="BW9" s="26"/>
      <c r="BX9" s="26"/>
      <c r="BY9" s="26"/>
      <c r="CA9" s="26"/>
      <c r="CB9" s="26"/>
      <c r="CC9" s="26"/>
      <c r="CD9" s="26"/>
      <c r="CE9" s="26"/>
      <c r="CF9" s="26"/>
      <c r="CG9" s="26"/>
      <c r="CH9" s="26"/>
      <c r="CI9" s="26"/>
      <c r="CJ9" s="26"/>
      <c r="CL9" s="26"/>
      <c r="CM9" s="26"/>
      <c r="CN9" s="26"/>
      <c r="CO9" s="26"/>
      <c r="CP9" s="26"/>
      <c r="CQ9" s="26"/>
      <c r="CR9" s="26"/>
      <c r="CS9" s="26"/>
      <c r="CT9" s="26"/>
      <c r="CU9" s="26"/>
      <c r="CW9" s="26"/>
      <c r="CX9" s="26"/>
      <c r="CY9" s="26"/>
      <c r="CZ9" s="26"/>
      <c r="DA9" s="26"/>
      <c r="DB9" s="26"/>
      <c r="DC9" s="26"/>
      <c r="DD9" s="26"/>
      <c r="DE9" s="26"/>
      <c r="DF9" s="26"/>
      <c r="DH9" s="26"/>
      <c r="DI9" s="26"/>
      <c r="DJ9" s="26"/>
      <c r="DK9" s="26"/>
      <c r="DL9" s="26"/>
      <c r="DM9" s="26"/>
      <c r="DN9" s="26"/>
      <c r="DO9" s="26"/>
      <c r="DP9" s="26"/>
      <c r="DQ9" s="26"/>
      <c r="DS9" s="26"/>
      <c r="DT9" s="26"/>
      <c r="DU9" s="26"/>
      <c r="DV9" s="26"/>
      <c r="DW9" s="26"/>
      <c r="DX9" s="26"/>
      <c r="DY9" s="26"/>
      <c r="DZ9" s="26"/>
      <c r="EA9" s="26"/>
      <c r="EB9" s="26"/>
      <c r="ED9" s="26"/>
      <c r="EE9" s="26"/>
      <c r="EF9" s="26"/>
      <c r="EG9" s="26"/>
      <c r="EH9" s="26"/>
      <c r="EI9" s="26"/>
      <c r="EJ9" s="26"/>
      <c r="EK9" s="26"/>
      <c r="EL9" s="26"/>
      <c r="EM9" s="26"/>
    </row>
    <row r="10" spans="1:144" x14ac:dyDescent="0.2">
      <c r="A10" s="28" t="s">
        <v>44</v>
      </c>
      <c r="B10" s="29">
        <f>DATEVALUE($B7-B11&amp;"/1/"&amp;B12)</f>
        <v>37257</v>
      </c>
      <c r="C10" s="29">
        <f t="shared" ref="C10:F10" si="15">DATEVALUE($B7-C11&amp;"/1/"&amp;C12)</f>
        <v>37622</v>
      </c>
      <c r="D10" s="29">
        <f t="shared" si="15"/>
        <v>37987</v>
      </c>
      <c r="E10" s="29">
        <f t="shared" si="15"/>
        <v>38353</v>
      </c>
      <c r="F10" s="29">
        <f t="shared" si="15"/>
        <v>38718</v>
      </c>
    </row>
    <row r="11" spans="1:144" x14ac:dyDescent="0.2">
      <c r="B11">
        <v>22</v>
      </c>
      <c r="C11">
        <v>21</v>
      </c>
      <c r="D11">
        <v>20</v>
      </c>
      <c r="E11">
        <v>19</v>
      </c>
      <c r="F11">
        <v>18</v>
      </c>
      <c r="G11" t="s">
        <v>105</v>
      </c>
    </row>
    <row r="12" spans="1:144" x14ac:dyDescent="0.2">
      <c r="B12">
        <v>1</v>
      </c>
      <c r="C12">
        <v>1</v>
      </c>
      <c r="D12">
        <v>1</v>
      </c>
      <c r="E12">
        <v>1</v>
      </c>
      <c r="F12">
        <v>1</v>
      </c>
      <c r="G12" t="s">
        <v>106</v>
      </c>
    </row>
    <row r="13" spans="1:144" x14ac:dyDescent="0.2">
      <c r="B13" t="s">
        <v>107</v>
      </c>
      <c r="C13" t="s">
        <v>108</v>
      </c>
      <c r="D13" t="s">
        <v>109</v>
      </c>
      <c r="E13" t="s">
        <v>108</v>
      </c>
      <c r="F13" t="s">
        <v>107</v>
      </c>
      <c r="G13" t="s">
        <v>110</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pageSetup paperSize="9" orientation="portrait" r:id="rId1"/>
</worksheet>
</file>