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７年度（R6決統）\照会\20260114【京都府自治振興課 依頼2.6(金)〆】公営企業に係る「経営比較分析表」(令和６年度決算)の分析等について\05 起案・回答\駐車場\"/>
    </mc:Choice>
  </mc:AlternateContent>
  <xr:revisionPtr revIDLastSave="0" documentId="13_ncr:1_{8FBF3641-51F2-4241-BD2D-9FDF86AD6397}" xr6:coauthVersionLast="47" xr6:coauthVersionMax="47" xr10:uidLastSave="{00000000-0000-0000-0000-000000000000}"/>
  <workbookProtection workbookAlgorithmName="SHA-512" workbookHashValue="1Dqs5lJrQOgvi5MEAlDSrys9rHP0HbzS2URZrgjLA0t7L81zcBohLbSKvEo/AwPssBeiJbwsrVQMUo3K13wu9g==" workbookSaltValue="ZOgks2Cq0hAx9nd50YxHvA==" workbookSpinCount="100000" lockStructure="1"/>
  <bookViews>
    <workbookView xWindow="-120" yWindow="-120" windowWidth="29040" windowHeight="1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MA31" i="4" s="1"/>
  <c r="DN7" i="5"/>
  <c r="DM7" i="5"/>
  <c r="DL7" i="5"/>
  <c r="JV31" i="4" s="1"/>
  <c r="DK7" i="5"/>
  <c r="JC31" i="4" s="1"/>
  <c r="DI7" i="5"/>
  <c r="DH7" i="5"/>
  <c r="DG7" i="5"/>
  <c r="DF7" i="5"/>
  <c r="KP78" i="4" s="1"/>
  <c r="DE7" i="5"/>
  <c r="DD7" i="5"/>
  <c r="MI77" i="4" s="1"/>
  <c r="DC7" i="5"/>
  <c r="LT77" i="4" s="1"/>
  <c r="DB7" i="5"/>
  <c r="LE77" i="4" s="1"/>
  <c r="DA7" i="5"/>
  <c r="CZ7" i="5"/>
  <c r="CN7" i="5"/>
  <c r="CM7" i="5"/>
  <c r="BZ7" i="5"/>
  <c r="BY7" i="5"/>
  <c r="BX7" i="5"/>
  <c r="BW7" i="5"/>
  <c r="BV7" i="5"/>
  <c r="BU7" i="5"/>
  <c r="BT7" i="5"/>
  <c r="BS7" i="5"/>
  <c r="KO52" i="4" s="1"/>
  <c r="BR7" i="5"/>
  <c r="BQ7" i="5"/>
  <c r="JC52" i="4" s="1"/>
  <c r="BO7" i="5"/>
  <c r="HJ53" i="4" s="1"/>
  <c r="BN7" i="5"/>
  <c r="GQ53" i="4" s="1"/>
  <c r="BM7" i="5"/>
  <c r="BL7" i="5"/>
  <c r="BK7" i="5"/>
  <c r="EL53" i="4" s="1"/>
  <c r="BJ7" i="5"/>
  <c r="HJ52" i="4" s="1"/>
  <c r="BI7" i="5"/>
  <c r="BH7" i="5"/>
  <c r="FX52" i="4" s="1"/>
  <c r="BG7" i="5"/>
  <c r="FE52" i="4" s="1"/>
  <c r="BF7" i="5"/>
  <c r="EL52" i="4" s="1"/>
  <c r="BD7" i="5"/>
  <c r="BC7" i="5"/>
  <c r="BB7" i="5"/>
  <c r="BG53" i="4" s="1"/>
  <c r="BA7" i="5"/>
  <c r="AN53" i="4" s="1"/>
  <c r="AZ7" i="5"/>
  <c r="AY7" i="5"/>
  <c r="AX7" i="5"/>
  <c r="AW7" i="5"/>
  <c r="BG52" i="4" s="1"/>
  <c r="AV7" i="5"/>
  <c r="AU7" i="5"/>
  <c r="AS7" i="5"/>
  <c r="HJ32" i="4" s="1"/>
  <c r="AR7" i="5"/>
  <c r="GQ32" i="4" s="1"/>
  <c r="AQ7" i="5"/>
  <c r="AP7" i="5"/>
  <c r="FE32" i="4" s="1"/>
  <c r="AO7" i="5"/>
  <c r="AN7" i="5"/>
  <c r="HJ31" i="4" s="1"/>
  <c r="AM7" i="5"/>
  <c r="AL7" i="5"/>
  <c r="AK7" i="5"/>
  <c r="FE31" i="4" s="1"/>
  <c r="AJ7" i="5"/>
  <c r="EL31" i="4" s="1"/>
  <c r="AH7" i="5"/>
  <c r="AG7" i="5"/>
  <c r="AF7" i="5"/>
  <c r="AE7" i="5"/>
  <c r="AD7" i="5"/>
  <c r="AC7" i="5"/>
  <c r="AB7" i="5"/>
  <c r="AA7" i="5"/>
  <c r="Z7" i="5"/>
  <c r="Y7" i="5"/>
  <c r="X7" i="5"/>
  <c r="W7" i="5"/>
  <c r="V7" i="5"/>
  <c r="U7" i="5"/>
  <c r="T7" i="5"/>
  <c r="JQ8" i="4" s="1"/>
  <c r="S7" i="5"/>
  <c r="HX8" i="4" s="1"/>
  <c r="R7" i="5"/>
  <c r="Q7" i="5"/>
  <c r="CF10" i="4" s="1"/>
  <c r="P7" i="5"/>
  <c r="O7" i="5"/>
  <c r="B10" i="4" s="1"/>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A78" i="4"/>
  <c r="IT78" i="4"/>
  <c r="IE78" i="4"/>
  <c r="HP78" i="4"/>
  <c r="HA78" i="4"/>
  <c r="GL78" i="4"/>
  <c r="BZ78" i="4"/>
  <c r="BK78" i="4"/>
  <c r="AV78" i="4"/>
  <c r="AG78" i="4"/>
  <c r="R78" i="4"/>
  <c r="KP77" i="4"/>
  <c r="KA77" i="4"/>
  <c r="IT77" i="4"/>
  <c r="IE77" i="4"/>
  <c r="HP77" i="4"/>
  <c r="HA77" i="4"/>
  <c r="GL77" i="4"/>
  <c r="BZ77" i="4"/>
  <c r="BK77" i="4"/>
  <c r="AV77" i="4"/>
  <c r="AG77" i="4"/>
  <c r="R77" i="4"/>
  <c r="CV76" i="4"/>
  <c r="CV67" i="4"/>
  <c r="MA53" i="4"/>
  <c r="LH53" i="4"/>
  <c r="KO53" i="4"/>
  <c r="JV53" i="4"/>
  <c r="JC53" i="4"/>
  <c r="FX53" i="4"/>
  <c r="FE53" i="4"/>
  <c r="CS53" i="4"/>
  <c r="BZ53" i="4"/>
  <c r="U53" i="4"/>
  <c r="MA52" i="4"/>
  <c r="LH52" i="4"/>
  <c r="JV52" i="4"/>
  <c r="GQ52" i="4"/>
  <c r="CS52" i="4"/>
  <c r="BZ52" i="4"/>
  <c r="AN52" i="4"/>
  <c r="U52" i="4"/>
  <c r="MA32" i="4"/>
  <c r="KO32" i="4"/>
  <c r="JV32" i="4"/>
  <c r="JC32" i="4"/>
  <c r="FX32" i="4"/>
  <c r="EL32" i="4"/>
  <c r="CS32" i="4"/>
  <c r="BZ32" i="4"/>
  <c r="BG32" i="4"/>
  <c r="AN32" i="4"/>
  <c r="U32" i="4"/>
  <c r="LH31" i="4"/>
  <c r="KO31" i="4"/>
  <c r="GQ31" i="4"/>
  <c r="FX31" i="4"/>
  <c r="CS31" i="4"/>
  <c r="BZ31" i="4"/>
  <c r="BG31" i="4"/>
  <c r="AN31" i="4"/>
  <c r="U31" i="4"/>
  <c r="LJ10" i="4"/>
  <c r="JQ10" i="4"/>
  <c r="HX10" i="4"/>
  <c r="DU10" i="4"/>
  <c r="LJ8" i="4"/>
  <c r="FJ8" i="4"/>
  <c r="DU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<sst xmlns="http://schemas.openxmlformats.org/spreadsheetml/2006/main" count="278" uniqueCount="140">
  <si>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</si>
  <si>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</si>
  <si>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</si>
  <si>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</si>
  <si>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</si>
  <si>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</si>
  <si>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</si>
  <si>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</si>
  <si>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</si>
  <si>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</si>
  <si>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</si>
  <si>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</si>
  <si>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</si>
  <si>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</si>
  <si>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</si>
  <si>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</si>
  <si>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</si>
  <si>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</si>
  <si>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</si>
  <si>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</si>
  <si>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</si>
  <si>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</si>
  <si>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</si>
  <si>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</si>
  <si>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</si>
  <si>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</si>
  <si>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</si>
  <si>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</si>
  <si>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</si>
  <si>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</si>
  <si>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</si>
  <si>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</si>
  <si>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</si>
  <si>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</si>
  <si>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</si>
  <si>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</si>
  <si>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</si>
  <si>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</si>
  <si>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</si>
  <si>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</si>
  <si>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</si>
  <si>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</si>
  <si>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</si>
  <si>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</si>
  <si>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</si>
  <si>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</si>
  <si>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</si>
  <si>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</si>
  <si>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</si>
  <si>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</si>
  <si>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</si>
  <si>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</si>
  <si>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</si>
  <si>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</si>
  <si>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</si>
  <si>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</si>
  <si>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</si>
  <si>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</si>
  <si>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</si>
  <si>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</si>
  <si>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</si>
  <si>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</si>
  <si>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</si>
  <si>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</si>
  <si>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</si>
  <si>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</si>
  <si>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</si>
  <si>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</si>
  <si>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</si>
  <si>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</si>
  <si>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</si>
  <si>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</si>
  <si>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</si>
  <si>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</si>
  <si>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</si>
  <si>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</si>
  <si>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</si>
  <si>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</si>
  <si>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</si>
  <si>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</si>
  <si>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</si>
  <si>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</si>
  <si>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</si>
  <si>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</si>
  <si>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</si>
  <si>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</si>
  <si>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</si>
  <si>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</si>
  <si>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</si>
  <si>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</si>
  <si>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</si>
  <si>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</si>
  <si>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</si>
  <si>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</si>
  <si>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</si>
  <si>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</si>
  <si>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</si>
  <si>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</si>
  <si>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</si>
  <si>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</si>
  <si>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</si>
  <si>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</si>
  <si>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</si>
  <si>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当該値(N-3)</t>
    <phoneticPr fontId="5"/>
  </si>
  <si>
    <t>当該値(N-2)</t>
    <phoneticPr fontId="5"/>
  </si>
  <si>
    <t>当該値(N-1)</t>
    <phoneticPr fontId="5"/>
  </si>
  <si>
    <t>当該値(N-2)</t>
    <phoneticPr fontId="5"/>
  </si>
  <si>
    <t>当該値(N)</t>
    <phoneticPr fontId="5"/>
  </si>
  <si>
    <t>当該値(N-3)</t>
    <phoneticPr fontId="5"/>
  </si>
  <si>
    <t>当該値(N-1)</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</si>
  <si>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</si>
  <si>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</si>
  <si>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</si>
  <si>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</si>
  <si>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</si>
  <si>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</si>
  <si>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</si>
  <si>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</si>
  <si>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京都府　綾部市</t>
  </si>
  <si>
    <t>綾部市営綾部駅南駐車場</t>
  </si>
  <si>
    <t>法非適用</t>
  </si>
  <si>
    <t>駐車場整備事業</t>
  </si>
  <si>
    <t>-</t>
  </si>
  <si>
    <t>Ａ３Ｂ１</t>
  </si>
  <si>
    <t>非設置</t>
  </si>
  <si>
    <t>該当数値なし</t>
  </si>
  <si>
    <t>都市計画駐車場 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</si>
  <si>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</si>
  <si>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</si>
  <si>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</si>
  <si>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</si>
  <si>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</si>
  <si>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</si>
  <si>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</si>
  <si>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</si>
  <si>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</si>
  <si>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rPh sb="0" eb="1">
      <t>トク</t>
    </rPh>
    <phoneticPr fontId="5"/>
  </si>
  <si>
    <t>主な営業費用としては24時間無人営業を行うための入出庫管理システムの運用管理費ですが、駐車場施設の維持管理は自走式平面駐車場であるため安く抑えられています。綾部駅南駐車場は平成6年の供用開始以降、拡張、変更による整備を実施しており大規模な改築などは必要ありませんが、綾部市土地開発基金により先行取得した用地の買戻しが完了していないため、用地購入のための投資が必要となっています。コロナ禍が落ち着いた現在も、依然として令和元年度以前の稼働率には戻らず60％以下の稼働率を維持しています。今後、稼働率が令和元年度以前の水準に戻ることは難しく現状の数値が今後の指標になると考えられます。
今後は稼働率の改善状況を注視しながら経営維持を目指します。</t>
    <rPh sb="0" eb="1">
      <t>オモ</t>
    </rPh>
    <rPh sb="2" eb="6">
      <t>エイギョウヒヨウ</t>
    </rPh>
    <rPh sb="12" eb="14">
      <t>ジカン</t>
    </rPh>
    <rPh sb="14" eb="16">
      <t>ムジン</t>
    </rPh>
    <rPh sb="16" eb="18">
      <t>エイギョウ</t>
    </rPh>
    <rPh sb="19" eb="20">
      <t>オコナ</t>
    </rPh>
    <rPh sb="24" eb="27">
      <t>ニュウシュッコ</t>
    </rPh>
    <rPh sb="27" eb="29">
      <t>カンリ</t>
    </rPh>
    <rPh sb="34" eb="39">
      <t>ウンヨウカンリヒ</t>
    </rPh>
    <rPh sb="43" eb="46">
      <t>チュウシャジョウ</t>
    </rPh>
    <rPh sb="46" eb="48">
      <t>シセツ</t>
    </rPh>
    <rPh sb="49" eb="53">
      <t>イジカンリ</t>
    </rPh>
    <rPh sb="54" eb="62">
      <t>ジソウシキヘイメンチュウシャジョウ</t>
    </rPh>
    <rPh sb="67" eb="68">
      <t>ヤス</t>
    </rPh>
    <rPh sb="69" eb="70">
      <t>オサ</t>
    </rPh>
    <rPh sb="78" eb="81">
      <t>アヤベエキ</t>
    </rPh>
    <rPh sb="81" eb="85">
      <t>ミナミチュウシャジョウ</t>
    </rPh>
    <rPh sb="86" eb="88">
      <t>ヘイセイ</t>
    </rPh>
    <rPh sb="89" eb="90">
      <t>ネン</t>
    </rPh>
    <rPh sb="91" eb="93">
      <t>キョウヨウ</t>
    </rPh>
    <rPh sb="98" eb="100">
      <t>カクチョウ</t>
    </rPh>
    <rPh sb="101" eb="103">
      <t>ヘンコウ</t>
    </rPh>
    <rPh sb="106" eb="108">
      <t>セイビ</t>
    </rPh>
    <rPh sb="109" eb="111">
      <t>ジッシ</t>
    </rPh>
    <rPh sb="115" eb="118">
      <t>ダイキボ</t>
    </rPh>
    <rPh sb="119" eb="121">
      <t>カイチク</t>
    </rPh>
    <rPh sb="124" eb="126">
      <t>ヒツヨウ</t>
    </rPh>
    <rPh sb="133" eb="136">
      <t>アヤベシ</t>
    </rPh>
    <rPh sb="136" eb="140">
      <t>トチカイハツ</t>
    </rPh>
    <rPh sb="140" eb="142">
      <t>キキン</t>
    </rPh>
    <rPh sb="145" eb="149">
      <t>センコウシュトク</t>
    </rPh>
    <rPh sb="151" eb="153">
      <t>ヨウチ</t>
    </rPh>
    <rPh sb="154" eb="156">
      <t>カイモド</t>
    </rPh>
    <rPh sb="158" eb="160">
      <t>カンリョウ</t>
    </rPh>
    <rPh sb="168" eb="172">
      <t>ヨウチコウニュウ</t>
    </rPh>
    <rPh sb="176" eb="178">
      <t>トウシ</t>
    </rPh>
    <rPh sb="179" eb="181">
      <t>ヒツヨウ</t>
    </rPh>
    <rPh sb="210" eb="211">
      <t>モト</t>
    </rPh>
    <rPh sb="227" eb="229">
      <t>イカ</t>
    </rPh>
    <rPh sb="251" eb="252">
      <t>モト</t>
    </rPh>
    <rPh sb="257" eb="259">
      <t>スイジュン</t>
    </rPh>
    <rPh sb="265" eb="266">
      <t>ムズカ</t>
    </rPh>
    <rPh sb="268" eb="270">
      <t>ゲンジョウ</t>
    </rPh>
    <rPh sb="274" eb="276">
      <t>コンゴ</t>
    </rPh>
    <rPh sb="277" eb="279">
      <t>シヒョウ</t>
    </rPh>
    <rPh sb="283" eb="284">
      <t>カンガ</t>
    </rPh>
    <rPh sb="291" eb="293">
      <t>コンゴ</t>
    </rPh>
    <phoneticPr fontId="5"/>
  </si>
  <si>
    <t xml:space="preserve">JR綾部駅の南東に位置する綾部駅南駐車場は、24時間営業で市街地中心部の主要駐車場として運用しています。
過去数年間にわたって、他会計からの繰り入れがないため、②他会計補助金比率及び③駐車台数一台あたりの他会計補助金額の値は、ゼロで推移しています。
コロナ禍以前の収益までは回復していませんが、収益的収支比率は100％以上を維持しています。
</t>
    <rPh sb="2" eb="4">
      <t>アヤベ</t>
    </rPh>
    <rPh sb="4" eb="5">
      <t>エキ</t>
    </rPh>
    <rPh sb="6" eb="8">
      <t>ナントウ</t>
    </rPh>
    <rPh sb="9" eb="11">
      <t>イチ</t>
    </rPh>
    <rPh sb="13" eb="16">
      <t>アヤベエキ</t>
    </rPh>
    <rPh sb="16" eb="20">
      <t>ミナミチュウシャジョウ</t>
    </rPh>
    <rPh sb="24" eb="26">
      <t>ジカン</t>
    </rPh>
    <rPh sb="26" eb="28">
      <t>エイギョウ</t>
    </rPh>
    <rPh sb="29" eb="35">
      <t>シガイチチュウシンブ</t>
    </rPh>
    <rPh sb="36" eb="41">
      <t>シュヨウチュウシャジョウ</t>
    </rPh>
    <rPh sb="44" eb="46">
      <t>ウンヨウ</t>
    </rPh>
    <rPh sb="53" eb="57">
      <t>カコスウネン</t>
    </rPh>
    <rPh sb="57" eb="58">
      <t>アイダ</t>
    </rPh>
    <rPh sb="64" eb="65">
      <t>ホカ</t>
    </rPh>
    <rPh sb="65" eb="67">
      <t>カイケイ</t>
    </rPh>
    <rPh sb="70" eb="71">
      <t>ク</t>
    </rPh>
    <rPh sb="72" eb="73">
      <t>イ</t>
    </rPh>
    <rPh sb="81" eb="82">
      <t>ホカ</t>
    </rPh>
    <rPh sb="82" eb="84">
      <t>カイケイ</t>
    </rPh>
    <rPh sb="84" eb="89">
      <t>ホジョキンヒリツ</t>
    </rPh>
    <rPh sb="89" eb="90">
      <t>オヨ</t>
    </rPh>
    <rPh sb="92" eb="94">
      <t>チュウシャ</t>
    </rPh>
    <rPh sb="94" eb="96">
      <t>ダイスウ</t>
    </rPh>
    <rPh sb="96" eb="98">
      <t>イチダイ</t>
    </rPh>
    <rPh sb="102" eb="103">
      <t>ホカ</t>
    </rPh>
    <rPh sb="103" eb="109">
      <t>カイケイホジョキンガク</t>
    </rPh>
    <rPh sb="110" eb="111">
      <t>アタイ</t>
    </rPh>
    <rPh sb="116" eb="118">
      <t>スイイ</t>
    </rPh>
    <rPh sb="128" eb="129">
      <t>カ</t>
    </rPh>
    <rPh sb="129" eb="131">
      <t>イゼン</t>
    </rPh>
    <rPh sb="132" eb="134">
      <t>シュウエキ</t>
    </rPh>
    <rPh sb="137" eb="139">
      <t>カイフク</t>
    </rPh>
    <rPh sb="147" eb="154">
      <t>シュウエキテキシュウシヒリツ</t>
    </rPh>
    <rPh sb="159" eb="161">
      <t>イジョウ</t>
    </rPh>
    <rPh sb="162" eb="164">
      <t>イジ</t>
    </rPh>
    <phoneticPr fontId="5"/>
  </si>
  <si>
    <t>綾部駅南駐車場は駅南唯一の時間貸し駐車場として駅周辺を中心に収容台数90台で運用しています。コロナ禍は明けましたが、駐車場の稼働率はほぼ横ばいで60％以下の稼働率が続いています。コロナ禍を経てリモートワークの普及など利用者の動きが変わったことが要因と考えています。</t>
    <rPh sb="0" eb="3">
      <t>アヤベエキ</t>
    </rPh>
    <rPh sb="3" eb="4">
      <t>ミナミ</t>
    </rPh>
    <rPh sb="4" eb="7">
      <t>チュウシャジョウ</t>
    </rPh>
    <rPh sb="8" eb="10">
      <t>エキナン</t>
    </rPh>
    <rPh sb="10" eb="12">
      <t>ユイイツ</t>
    </rPh>
    <rPh sb="13" eb="20">
      <t>ジカンガシチュウシャジョウ</t>
    </rPh>
    <rPh sb="23" eb="26">
      <t>エキシュウヘン</t>
    </rPh>
    <rPh sb="27" eb="29">
      <t>チュウシン</t>
    </rPh>
    <rPh sb="30" eb="34">
      <t>シュウヨウダイスウ</t>
    </rPh>
    <rPh sb="36" eb="37">
      <t>ダイ</t>
    </rPh>
    <rPh sb="38" eb="40">
      <t>ウンヨウ</t>
    </rPh>
    <rPh sb="49" eb="50">
      <t>カ</t>
    </rPh>
    <rPh sb="51" eb="52">
      <t>ア</t>
    </rPh>
    <rPh sb="58" eb="61">
      <t>チュウシャジョウ</t>
    </rPh>
    <rPh sb="62" eb="65">
      <t>カドウリツ</t>
    </rPh>
    <rPh sb="68" eb="69">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</si>
</sst>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76.400000000000006</c:v>
                </c:pt>
                <c:pt idx="1">
                  <c:v>78.5</c:v>
                </c:pt>
                <c:pt idx="2">
                  <c:v>109.1</c:v>
                </c:pt>
                <c:pt idx="3">
                  <c:v>105.9</c:v>
                </c:pt>
                <c:pt idx="4">
                  <c:v>106</c:v>
                </c:pt>
              </c:numCache>
            </c:numRef>
          </c:val>
          <c:extLst>
            <c:ext xmlns:c16="http://schemas.microsoft.com/office/drawing/2014/chart" uri="{C3380CC4-5D6E-409C-BE32-E72D297353CC}">
              <c16:uniqueId val="{00000000-C2B9-4C03-8CFE-7A65CE43A93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C2B9-4C03-8CFE-7A65CE43A93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63-420B-8235-45F864A254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C863-420B-8235-45F864A254E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CC3-44AC-81F1-A9E7A48DF6C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CC3-44AC-81F1-A9E7A48DF6C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D66-4773-90EB-F8FD8EC43E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66-4773-90EB-F8FD8EC43E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DB9-4BD8-86AE-13219030E6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DB9-4BD8-86AE-13219030E6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BC8-4F4F-B7EA-755655FCAC1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ABC8-4F4F-B7EA-755655FCAC1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46.7</c:v>
                </c:pt>
                <c:pt idx="1">
                  <c:v>51.1</c:v>
                </c:pt>
                <c:pt idx="2">
                  <c:v>52.2</c:v>
                </c:pt>
                <c:pt idx="3">
                  <c:v>60</c:v>
                </c:pt>
                <c:pt idx="4">
                  <c:v>56.7</c:v>
                </c:pt>
              </c:numCache>
            </c:numRef>
          </c:val>
          <c:extLst>
            <c:ext xmlns:c16="http://schemas.microsoft.com/office/drawing/2014/chart" uri="{C3380CC4-5D6E-409C-BE32-E72D297353CC}">
              <c16:uniqueId val="{00000000-3501-43E2-A35D-D79C21BF02F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501-43E2-A35D-D79C21BF02F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-26.3</c:v>
                </c:pt>
                <c:pt idx="1">
                  <c:v>-22.6</c:v>
                </c:pt>
                <c:pt idx="2">
                  <c:v>8.4</c:v>
                </c:pt>
                <c:pt idx="3">
                  <c:v>10.1</c:v>
                </c:pt>
                <c:pt idx="4">
                  <c:v>10</c:v>
                </c:pt>
              </c:numCache>
            </c:numRef>
          </c:val>
          <c:extLst>
            <c:ext xmlns:c16="http://schemas.microsoft.com/office/drawing/2014/chart" uri="{C3380CC4-5D6E-409C-BE32-E72D297353CC}">
              <c16:uniqueId val="{00000000-F76D-413A-B4E1-273AE9C4FC5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76D-413A-B4E1-273AE9C4FC5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-1142</c:v>
                </c:pt>
                <c:pt idx="1">
                  <c:v>-1166</c:v>
                </c:pt>
                <c:pt idx="2">
                  <c:v>471</c:v>
                </c:pt>
                <c:pt idx="3">
                  <c:v>346</c:v>
                </c:pt>
                <c:pt idx="4">
                  <c:v>354</c:v>
                </c:pt>
              </c:numCache>
            </c:numRef>
          </c:val>
          <c:extLst>
            <c:ext xmlns:c16="http://schemas.microsoft.com/office/drawing/2014/chart" uri="{C3380CC4-5D6E-409C-BE32-E72D297353CC}">
              <c16:uniqueId val="{00000000-E796-4338-94BC-C68C6656478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E796-4338-94BC-C68C6656478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V25"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京都府綾部市　綾部市営綾部駅南駐車場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3259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90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76.400000000000006</v>
      </c>
      <c r="V31" s="116"/>
      <c r="W31" s="116"/>
      <c r="X31" s="116"/>
      <c r="Y31" s="116"/>
      <c r="Z31" s="116"/>
      <c r="AA31" s="116"/>
      <c r="AB31" s="116"/>
      <c r="AC31" s="116"/>
      <c r="AD31" s="116"/>
      <c r="AE31" s="116"/>
      <c r="AF31" s="116"/>
      <c r="AG31" s="116"/>
      <c r="AH31" s="116"/>
      <c r="AI31" s="116"/>
      <c r="AJ31" s="116"/>
      <c r="AK31" s="116"/>
      <c r="AL31" s="116"/>
      <c r="AM31" s="116"/>
      <c r="AN31" s="116">
        <f>データ!Z7</f>
        <v>78.5</v>
      </c>
      <c r="AO31" s="116"/>
      <c r="AP31" s="116"/>
      <c r="AQ31" s="116"/>
      <c r="AR31" s="116"/>
      <c r="AS31" s="116"/>
      <c r="AT31" s="116"/>
      <c r="AU31" s="116"/>
      <c r="AV31" s="116"/>
      <c r="AW31" s="116"/>
      <c r="AX31" s="116"/>
      <c r="AY31" s="116"/>
      <c r="AZ31" s="116"/>
      <c r="BA31" s="116"/>
      <c r="BB31" s="116"/>
      <c r="BC31" s="116"/>
      <c r="BD31" s="116"/>
      <c r="BE31" s="116"/>
      <c r="BF31" s="116"/>
      <c r="BG31" s="116">
        <f>データ!AA7</f>
        <v>109.1</v>
      </c>
      <c r="BH31" s="116"/>
      <c r="BI31" s="116"/>
      <c r="BJ31" s="116"/>
      <c r="BK31" s="116"/>
      <c r="BL31" s="116"/>
      <c r="BM31" s="116"/>
      <c r="BN31" s="116"/>
      <c r="BO31" s="116"/>
      <c r="BP31" s="116"/>
      <c r="BQ31" s="116"/>
      <c r="BR31" s="116"/>
      <c r="BS31" s="116"/>
      <c r="BT31" s="116"/>
      <c r="BU31" s="116"/>
      <c r="BV31" s="116"/>
      <c r="BW31" s="116"/>
      <c r="BX31" s="116"/>
      <c r="BY31" s="116"/>
      <c r="BZ31" s="116">
        <f>データ!AB7</f>
        <v>105.9</v>
      </c>
      <c r="CA31" s="116"/>
      <c r="CB31" s="116"/>
      <c r="CC31" s="116"/>
      <c r="CD31" s="116"/>
      <c r="CE31" s="116"/>
      <c r="CF31" s="116"/>
      <c r="CG31" s="116"/>
      <c r="CH31" s="116"/>
      <c r="CI31" s="116"/>
      <c r="CJ31" s="116"/>
      <c r="CK31" s="116"/>
      <c r="CL31" s="116"/>
      <c r="CM31" s="116"/>
      <c r="CN31" s="116"/>
      <c r="CO31" s="116"/>
      <c r="CP31" s="116"/>
      <c r="CQ31" s="116"/>
      <c r="CR31" s="116"/>
      <c r="CS31" s="116">
        <f>データ!AC7</f>
        <v>106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46.7</v>
      </c>
      <c r="JD31" s="111"/>
      <c r="JE31" s="111"/>
      <c r="JF31" s="111"/>
      <c r="JG31" s="111"/>
      <c r="JH31" s="111"/>
      <c r="JI31" s="111"/>
      <c r="JJ31" s="111"/>
      <c r="JK31" s="111"/>
      <c r="JL31" s="111"/>
      <c r="JM31" s="111"/>
      <c r="JN31" s="111"/>
      <c r="JO31" s="111"/>
      <c r="JP31" s="111"/>
      <c r="JQ31" s="111"/>
      <c r="JR31" s="111"/>
      <c r="JS31" s="111"/>
      <c r="JT31" s="111"/>
      <c r="JU31" s="112"/>
      <c r="JV31" s="110">
        <f>データ!DL7</f>
        <v>51.1</v>
      </c>
      <c r="JW31" s="111"/>
      <c r="JX31" s="111"/>
      <c r="JY31" s="111"/>
      <c r="JZ31" s="111"/>
      <c r="KA31" s="111"/>
      <c r="KB31" s="111"/>
      <c r="KC31" s="111"/>
      <c r="KD31" s="111"/>
      <c r="KE31" s="111"/>
      <c r="KF31" s="111"/>
      <c r="KG31" s="111"/>
      <c r="KH31" s="111"/>
      <c r="KI31" s="111"/>
      <c r="KJ31" s="111"/>
      <c r="KK31" s="111"/>
      <c r="KL31" s="111"/>
      <c r="KM31" s="111"/>
      <c r="KN31" s="112"/>
      <c r="KO31" s="110">
        <f>データ!DM7</f>
        <v>52.2</v>
      </c>
      <c r="KP31" s="111"/>
      <c r="KQ31" s="111"/>
      <c r="KR31" s="111"/>
      <c r="KS31" s="111"/>
      <c r="KT31" s="111"/>
      <c r="KU31" s="111"/>
      <c r="KV31" s="111"/>
      <c r="KW31" s="111"/>
      <c r="KX31" s="111"/>
      <c r="KY31" s="111"/>
      <c r="KZ31" s="111"/>
      <c r="LA31" s="111"/>
      <c r="LB31" s="111"/>
      <c r="LC31" s="111"/>
      <c r="LD31" s="111"/>
      <c r="LE31" s="111"/>
      <c r="LF31" s="111"/>
      <c r="LG31" s="112"/>
      <c r="LH31" s="110">
        <f>データ!DN7</f>
        <v>60</v>
      </c>
      <c r="LI31" s="111"/>
      <c r="LJ31" s="111"/>
      <c r="LK31" s="111"/>
      <c r="LL31" s="111"/>
      <c r="LM31" s="111"/>
      <c r="LN31" s="111"/>
      <c r="LO31" s="111"/>
      <c r="LP31" s="111"/>
      <c r="LQ31" s="111"/>
      <c r="LR31" s="111"/>
      <c r="LS31" s="111"/>
      <c r="LT31" s="111"/>
      <c r="LU31" s="111"/>
      <c r="LV31" s="111"/>
      <c r="LW31" s="111"/>
      <c r="LX31" s="111"/>
      <c r="LY31" s="111"/>
      <c r="LZ31" s="112"/>
      <c r="MA31" s="110">
        <f>データ!DO7</f>
        <v>56.7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136</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-26.3</v>
      </c>
      <c r="EM52" s="116"/>
      <c r="EN52" s="116"/>
      <c r="EO52" s="116"/>
      <c r="EP52" s="116"/>
      <c r="EQ52" s="116"/>
      <c r="ER52" s="116"/>
      <c r="ES52" s="116"/>
      <c r="ET52" s="116"/>
      <c r="EU52" s="116"/>
      <c r="EV52" s="116"/>
      <c r="EW52" s="116"/>
      <c r="EX52" s="116"/>
      <c r="EY52" s="116"/>
      <c r="EZ52" s="116"/>
      <c r="FA52" s="116"/>
      <c r="FB52" s="116"/>
      <c r="FC52" s="116"/>
      <c r="FD52" s="116"/>
      <c r="FE52" s="116">
        <f>データ!BG7</f>
        <v>-22.6</v>
      </c>
      <c r="FF52" s="116"/>
      <c r="FG52" s="116"/>
      <c r="FH52" s="116"/>
      <c r="FI52" s="116"/>
      <c r="FJ52" s="116"/>
      <c r="FK52" s="116"/>
      <c r="FL52" s="116"/>
      <c r="FM52" s="116"/>
      <c r="FN52" s="116"/>
      <c r="FO52" s="116"/>
      <c r="FP52" s="116"/>
      <c r="FQ52" s="116"/>
      <c r="FR52" s="116"/>
      <c r="FS52" s="116"/>
      <c r="FT52" s="116"/>
      <c r="FU52" s="116"/>
      <c r="FV52" s="116"/>
      <c r="FW52" s="116"/>
      <c r="FX52" s="116">
        <f>データ!BH7</f>
        <v>8.4</v>
      </c>
      <c r="FY52" s="116"/>
      <c r="FZ52" s="116"/>
      <c r="GA52" s="116"/>
      <c r="GB52" s="116"/>
      <c r="GC52" s="116"/>
      <c r="GD52" s="116"/>
      <c r="GE52" s="116"/>
      <c r="GF52" s="116"/>
      <c r="GG52" s="116"/>
      <c r="GH52" s="116"/>
      <c r="GI52" s="116"/>
      <c r="GJ52" s="116"/>
      <c r="GK52" s="116"/>
      <c r="GL52" s="116"/>
      <c r="GM52" s="116"/>
      <c r="GN52" s="116"/>
      <c r="GO52" s="116"/>
      <c r="GP52" s="116"/>
      <c r="GQ52" s="116">
        <f>データ!BI7</f>
        <v>10.1</v>
      </c>
      <c r="GR52" s="116"/>
      <c r="GS52" s="116"/>
      <c r="GT52" s="116"/>
      <c r="GU52" s="116"/>
      <c r="GV52" s="116"/>
      <c r="GW52" s="116"/>
      <c r="GX52" s="116"/>
      <c r="GY52" s="116"/>
      <c r="GZ52" s="116"/>
      <c r="HA52" s="116"/>
      <c r="HB52" s="116"/>
      <c r="HC52" s="116"/>
      <c r="HD52" s="116"/>
      <c r="HE52" s="116"/>
      <c r="HF52" s="116"/>
      <c r="HG52" s="116"/>
      <c r="HH52" s="116"/>
      <c r="HI52" s="116"/>
      <c r="HJ52" s="116">
        <f>データ!BJ7</f>
        <v>10</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-1142</v>
      </c>
      <c r="JD52" s="123"/>
      <c r="JE52" s="123"/>
      <c r="JF52" s="123"/>
      <c r="JG52" s="123"/>
      <c r="JH52" s="123"/>
      <c r="JI52" s="123"/>
      <c r="JJ52" s="123"/>
      <c r="JK52" s="123"/>
      <c r="JL52" s="123"/>
      <c r="JM52" s="123"/>
      <c r="JN52" s="123"/>
      <c r="JO52" s="123"/>
      <c r="JP52" s="123"/>
      <c r="JQ52" s="123"/>
      <c r="JR52" s="123"/>
      <c r="JS52" s="123"/>
      <c r="JT52" s="123"/>
      <c r="JU52" s="123"/>
      <c r="JV52" s="123">
        <f>データ!BR7</f>
        <v>-1166</v>
      </c>
      <c r="JW52" s="123"/>
      <c r="JX52" s="123"/>
      <c r="JY52" s="123"/>
      <c r="JZ52" s="123"/>
      <c r="KA52" s="123"/>
      <c r="KB52" s="123"/>
      <c r="KC52" s="123"/>
      <c r="KD52" s="123"/>
      <c r="KE52" s="123"/>
      <c r="KF52" s="123"/>
      <c r="KG52" s="123"/>
      <c r="KH52" s="123"/>
      <c r="KI52" s="123"/>
      <c r="KJ52" s="123"/>
      <c r="KK52" s="123"/>
      <c r="KL52" s="123"/>
      <c r="KM52" s="123"/>
      <c r="KN52" s="123"/>
      <c r="KO52" s="123">
        <f>データ!BS7</f>
        <v>471</v>
      </c>
      <c r="KP52" s="123"/>
      <c r="KQ52" s="123"/>
      <c r="KR52" s="123"/>
      <c r="KS52" s="123"/>
      <c r="KT52" s="123"/>
      <c r="KU52" s="123"/>
      <c r="KV52" s="123"/>
      <c r="KW52" s="123"/>
      <c r="KX52" s="123"/>
      <c r="KY52" s="123"/>
      <c r="KZ52" s="123"/>
      <c r="LA52" s="123"/>
      <c r="LB52" s="123"/>
      <c r="LC52" s="123"/>
      <c r="LD52" s="123"/>
      <c r="LE52" s="123"/>
      <c r="LF52" s="123"/>
      <c r="LG52" s="123"/>
      <c r="LH52" s="123">
        <f>データ!BT7</f>
        <v>346</v>
      </c>
      <c r="LI52" s="123"/>
      <c r="LJ52" s="123"/>
      <c r="LK52" s="123"/>
      <c r="LL52" s="123"/>
      <c r="LM52" s="123"/>
      <c r="LN52" s="123"/>
      <c r="LO52" s="123"/>
      <c r="LP52" s="123"/>
      <c r="LQ52" s="123"/>
      <c r="LR52" s="123"/>
      <c r="LS52" s="123"/>
      <c r="LT52" s="123"/>
      <c r="LU52" s="123"/>
      <c r="LV52" s="123"/>
      <c r="LW52" s="123"/>
      <c r="LX52" s="123"/>
      <c r="LY52" s="123"/>
      <c r="LZ52" s="123"/>
      <c r="MA52" s="123">
        <f>データ!BU7</f>
        <v>354</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407</v>
      </c>
      <c r="V53" s="123"/>
      <c r="W53" s="123"/>
      <c r="X53" s="123"/>
      <c r="Y53" s="123"/>
      <c r="Z53" s="123"/>
      <c r="AA53" s="123"/>
      <c r="AB53" s="123"/>
      <c r="AC53" s="123"/>
      <c r="AD53" s="123"/>
      <c r="AE53" s="123"/>
      <c r="AF53" s="123"/>
      <c r="AG53" s="123"/>
      <c r="AH53" s="123"/>
      <c r="AI53" s="123"/>
      <c r="AJ53" s="123"/>
      <c r="AK53" s="123"/>
      <c r="AL53" s="123"/>
      <c r="AM53" s="123"/>
      <c r="AN53" s="123">
        <f>データ!BA7</f>
        <v>166</v>
      </c>
      <c r="AO53" s="123"/>
      <c r="AP53" s="123"/>
      <c r="AQ53" s="123"/>
      <c r="AR53" s="123"/>
      <c r="AS53" s="123"/>
      <c r="AT53" s="123"/>
      <c r="AU53" s="123"/>
      <c r="AV53" s="123"/>
      <c r="AW53" s="123"/>
      <c r="AX53" s="123"/>
      <c r="AY53" s="123"/>
      <c r="AZ53" s="123"/>
      <c r="BA53" s="123"/>
      <c r="BB53" s="123"/>
      <c r="BC53" s="123"/>
      <c r="BD53" s="123"/>
      <c r="BE53" s="123"/>
      <c r="BF53" s="123"/>
      <c r="BG53" s="123">
        <f>データ!BB7</f>
        <v>18</v>
      </c>
      <c r="BH53" s="123"/>
      <c r="BI53" s="123"/>
      <c r="BJ53" s="123"/>
      <c r="BK53" s="123"/>
      <c r="BL53" s="123"/>
      <c r="BM53" s="123"/>
      <c r="BN53" s="123"/>
      <c r="BO53" s="123"/>
      <c r="BP53" s="123"/>
      <c r="BQ53" s="123"/>
      <c r="BR53" s="123"/>
      <c r="BS53" s="123"/>
      <c r="BT53" s="123"/>
      <c r="BU53" s="123"/>
      <c r="BV53" s="123"/>
      <c r="BW53" s="123"/>
      <c r="BX53" s="123"/>
      <c r="BY53" s="123"/>
      <c r="BZ53" s="123">
        <f>データ!BC7</f>
        <v>22</v>
      </c>
      <c r="CA53" s="123"/>
      <c r="CB53" s="123"/>
      <c r="CC53" s="123"/>
      <c r="CD53" s="123"/>
      <c r="CE53" s="123"/>
      <c r="CF53" s="123"/>
      <c r="CG53" s="123"/>
      <c r="CH53" s="123"/>
      <c r="CI53" s="123"/>
      <c r="CJ53" s="123"/>
      <c r="CK53" s="123"/>
      <c r="CL53" s="123"/>
      <c r="CM53" s="123"/>
      <c r="CN53" s="123"/>
      <c r="CO53" s="123"/>
      <c r="CP53" s="123"/>
      <c r="CQ53" s="123"/>
      <c r="CR53" s="123"/>
      <c r="CS53" s="123">
        <f>データ!BD7</f>
        <v>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2576</v>
      </c>
      <c r="JD53" s="123"/>
      <c r="JE53" s="123"/>
      <c r="JF53" s="123"/>
      <c r="JG53" s="123"/>
      <c r="JH53" s="123"/>
      <c r="JI53" s="123"/>
      <c r="JJ53" s="123"/>
      <c r="JK53" s="123"/>
      <c r="JL53" s="123"/>
      <c r="JM53" s="123"/>
      <c r="JN53" s="123"/>
      <c r="JO53" s="123"/>
      <c r="JP53" s="123"/>
      <c r="JQ53" s="123"/>
      <c r="JR53" s="123"/>
      <c r="JS53" s="123"/>
      <c r="JT53" s="123"/>
      <c r="JU53" s="123"/>
      <c r="JV53" s="123">
        <f>データ!BW7</f>
        <v>4153</v>
      </c>
      <c r="JW53" s="123"/>
      <c r="JX53" s="123"/>
      <c r="JY53" s="123"/>
      <c r="JZ53" s="123"/>
      <c r="KA53" s="123"/>
      <c r="KB53" s="123"/>
      <c r="KC53" s="123"/>
      <c r="KD53" s="123"/>
      <c r="KE53" s="123"/>
      <c r="KF53" s="123"/>
      <c r="KG53" s="123"/>
      <c r="KH53" s="123"/>
      <c r="KI53" s="123"/>
      <c r="KJ53" s="123"/>
      <c r="KK53" s="123"/>
      <c r="KL53" s="123"/>
      <c r="KM53" s="123"/>
      <c r="KN53" s="123"/>
      <c r="KO53" s="123">
        <f>データ!BX7</f>
        <v>6140</v>
      </c>
      <c r="KP53" s="123"/>
      <c r="KQ53" s="123"/>
      <c r="KR53" s="123"/>
      <c r="KS53" s="123"/>
      <c r="KT53" s="123"/>
      <c r="KU53" s="123"/>
      <c r="KV53" s="123"/>
      <c r="KW53" s="123"/>
      <c r="KX53" s="123"/>
      <c r="KY53" s="123"/>
      <c r="KZ53" s="123"/>
      <c r="LA53" s="123"/>
      <c r="LB53" s="123"/>
      <c r="LC53" s="123"/>
      <c r="LD53" s="123"/>
      <c r="LE53" s="123"/>
      <c r="LF53" s="123"/>
      <c r="LG53" s="123"/>
      <c r="LH53" s="123">
        <f>データ!BY7</f>
        <v>9344</v>
      </c>
      <c r="LI53" s="123"/>
      <c r="LJ53" s="123"/>
      <c r="LK53" s="123"/>
      <c r="LL53" s="123"/>
      <c r="LM53" s="123"/>
      <c r="LN53" s="123"/>
      <c r="LO53" s="123"/>
      <c r="LP53" s="123"/>
      <c r="LQ53" s="123"/>
      <c r="LR53" s="123"/>
      <c r="LS53" s="123"/>
      <c r="LT53" s="123"/>
      <c r="LU53" s="123"/>
      <c r="LV53" s="123"/>
      <c r="LW53" s="123"/>
      <c r="LX53" s="123"/>
      <c r="LY53" s="123"/>
      <c r="LZ53" s="123"/>
      <c r="MA53" s="123">
        <f>データ!BZ7</f>
        <v>6621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2000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QCdIzdtgrH7Jmqb+ld7IsZ8jzVEduWwLJA26sDd+Y+M/Knuw5QAURlvxJzIsKx4uWjxfPSX5yFWnsD9BNYqVg==" saltValue="md+eSNNB2aculkTecBsXT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93</v>
      </c>
      <c r="AO5" s="47" t="s">
        <v>94</v>
      </c>
      <c r="AP5" s="47" t="s">
        <v>95</v>
      </c>
      <c r="AQ5" s="47" t="s">
        <v>96</v>
      </c>
      <c r="AR5" s="47" t="s">
        <v>97</v>
      </c>
      <c r="AS5" s="47" t="s">
        <v>98</v>
      </c>
      <c r="AT5" s="47" t="s">
        <v>99</v>
      </c>
      <c r="AU5" s="47" t="s">
        <v>89</v>
      </c>
      <c r="AV5" s="47" t="s">
        <v>103</v>
      </c>
      <c r="AW5" s="47" t="s">
        <v>104</v>
      </c>
      <c r="AX5" s="47" t="s">
        <v>105</v>
      </c>
      <c r="AY5" s="47" t="s">
        <v>93</v>
      </c>
      <c r="AZ5" s="47" t="s">
        <v>94</v>
      </c>
      <c r="BA5" s="47" t="s">
        <v>95</v>
      </c>
      <c r="BB5" s="47" t="s">
        <v>96</v>
      </c>
      <c r="BC5" s="47" t="s">
        <v>97</v>
      </c>
      <c r="BD5" s="47" t="s">
        <v>98</v>
      </c>
      <c r="BE5" s="47" t="s">
        <v>99</v>
      </c>
      <c r="BF5" s="47" t="s">
        <v>100</v>
      </c>
      <c r="BG5" s="47" t="s">
        <v>103</v>
      </c>
      <c r="BH5" s="47" t="s">
        <v>106</v>
      </c>
      <c r="BI5" s="47" t="s">
        <v>105</v>
      </c>
      <c r="BJ5" s="47" t="s">
        <v>107</v>
      </c>
      <c r="BK5" s="47" t="s">
        <v>94</v>
      </c>
      <c r="BL5" s="47" t="s">
        <v>95</v>
      </c>
      <c r="BM5" s="47" t="s">
        <v>96</v>
      </c>
      <c r="BN5" s="47" t="s">
        <v>97</v>
      </c>
      <c r="BO5" s="47" t="s">
        <v>98</v>
      </c>
      <c r="BP5" s="47" t="s">
        <v>99</v>
      </c>
      <c r="BQ5" s="47" t="s">
        <v>100</v>
      </c>
      <c r="BR5" s="47" t="s">
        <v>108</v>
      </c>
      <c r="BS5" s="47" t="s">
        <v>91</v>
      </c>
      <c r="BT5" s="47" t="s">
        <v>92</v>
      </c>
      <c r="BU5" s="47" t="s">
        <v>93</v>
      </c>
      <c r="BV5" s="47" t="s">
        <v>94</v>
      </c>
      <c r="BW5" s="47" t="s">
        <v>95</v>
      </c>
      <c r="BX5" s="47" t="s">
        <v>96</v>
      </c>
      <c r="BY5" s="47" t="s">
        <v>97</v>
      </c>
      <c r="BZ5" s="47" t="s">
        <v>98</v>
      </c>
      <c r="CA5" s="47" t="s">
        <v>99</v>
      </c>
      <c r="CB5" s="47" t="s">
        <v>89</v>
      </c>
      <c r="CC5" s="47" t="s">
        <v>108</v>
      </c>
      <c r="CD5" s="47" t="s">
        <v>106</v>
      </c>
      <c r="CE5" s="47" t="s">
        <v>109</v>
      </c>
      <c r="CF5" s="47" t="s">
        <v>93</v>
      </c>
      <c r="CG5" s="47" t="s">
        <v>94</v>
      </c>
      <c r="CH5" s="47" t="s">
        <v>95</v>
      </c>
      <c r="CI5" s="47" t="s">
        <v>96</v>
      </c>
      <c r="CJ5" s="47" t="s">
        <v>97</v>
      </c>
      <c r="CK5" s="47" t="s">
        <v>98</v>
      </c>
      <c r="CL5" s="47" t="s">
        <v>99</v>
      </c>
      <c r="CM5" s="148"/>
      <c r="CN5" s="148"/>
      <c r="CO5" s="47" t="s">
        <v>110</v>
      </c>
      <c r="CP5" s="47" t="s">
        <v>103</v>
      </c>
      <c r="CQ5" s="47" t="s">
        <v>91</v>
      </c>
      <c r="CR5" s="47" t="s">
        <v>109</v>
      </c>
      <c r="CS5" s="47" t="s">
        <v>93</v>
      </c>
      <c r="CT5" s="47" t="s">
        <v>94</v>
      </c>
      <c r="CU5" s="47" t="s">
        <v>95</v>
      </c>
      <c r="CV5" s="47" t="s">
        <v>96</v>
      </c>
      <c r="CW5" s="47" t="s">
        <v>97</v>
      </c>
      <c r="CX5" s="47" t="s">
        <v>98</v>
      </c>
      <c r="CY5" s="47" t="s">
        <v>99</v>
      </c>
      <c r="CZ5" s="47" t="s">
        <v>100</v>
      </c>
      <c r="DA5" s="47" t="s">
        <v>103</v>
      </c>
      <c r="DB5" s="47" t="s">
        <v>91</v>
      </c>
      <c r="DC5" s="47" t="s">
        <v>105</v>
      </c>
      <c r="DD5" s="47" t="s">
        <v>93</v>
      </c>
      <c r="DE5" s="47" t="s">
        <v>94</v>
      </c>
      <c r="DF5" s="47" t="s">
        <v>95</v>
      </c>
      <c r="DG5" s="47" t="s">
        <v>96</v>
      </c>
      <c r="DH5" s="47" t="s">
        <v>97</v>
      </c>
      <c r="DI5" s="47" t="s">
        <v>98</v>
      </c>
      <c r="DJ5" s="47" t="s">
        <v>35</v>
      </c>
      <c r="DK5" s="47" t="s">
        <v>100</v>
      </c>
      <c r="DL5" s="47" t="s">
        <v>103</v>
      </c>
      <c r="DM5" s="47" t="s">
        <v>104</v>
      </c>
      <c r="DN5" s="47" t="s">
        <v>105</v>
      </c>
      <c r="DO5" s="47" t="s">
        <v>111</v>
      </c>
      <c r="DP5" s="47" t="s">
        <v>94</v>
      </c>
      <c r="DQ5" s="47" t="s">
        <v>95</v>
      </c>
      <c r="DR5" s="47" t="s">
        <v>96</v>
      </c>
      <c r="DS5" s="47" t="s">
        <v>97</v>
      </c>
      <c r="DT5" s="47" t="s">
        <v>98</v>
      </c>
      <c r="DU5" s="47" t="s">
        <v>99</v>
      </c>
    </row>
    <row r="6" spans="1:125" s="54" customFormat="1" x14ac:dyDescent="0.15">
      <c r="A6" s="37" t="s">
        <v>112</v>
      </c>
      <c r="B6" s="48">
        <f>B8</f>
        <v>2024</v>
      </c>
      <c r="C6" s="48">
        <f t="shared" ref="C6:X6" si="1">C8</f>
        <v>262030</v>
      </c>
      <c r="D6" s="48">
        <f t="shared" si="1"/>
        <v>47</v>
      </c>
      <c r="E6" s="48">
        <f t="shared" si="1"/>
        <v>14</v>
      </c>
      <c r="F6" s="48">
        <f t="shared" si="1"/>
        <v>0</v>
      </c>
      <c r="G6" s="48">
        <f t="shared" si="1"/>
        <v>2</v>
      </c>
      <c r="H6" s="48" t="str">
        <f>SUBSTITUTE(H8,"　","")</f>
        <v>京都府綾部市</v>
      </c>
      <c r="I6" s="48" t="str">
        <f t="shared" si="1"/>
        <v>綾部市営綾部駅南駐車場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その他駐車場</v>
      </c>
      <c r="Q6" s="50" t="str">
        <f t="shared" si="1"/>
        <v>広場式</v>
      </c>
      <c r="R6" s="51">
        <f t="shared" si="1"/>
        <v>30</v>
      </c>
      <c r="S6" s="50" t="str">
        <f t="shared" si="1"/>
        <v>駅</v>
      </c>
      <c r="T6" s="50" t="str">
        <f t="shared" si="1"/>
        <v>有</v>
      </c>
      <c r="U6" s="51">
        <f t="shared" si="1"/>
        <v>3259</v>
      </c>
      <c r="V6" s="51">
        <f t="shared" si="1"/>
        <v>90</v>
      </c>
      <c r="W6" s="51">
        <f t="shared" si="1"/>
        <v>200</v>
      </c>
      <c r="X6" s="50" t="str">
        <f t="shared" si="1"/>
        <v>無</v>
      </c>
      <c r="Y6" s="52">
        <f>IF(Y8="-",NA(),Y8)</f>
        <v>76.400000000000006</v>
      </c>
      <c r="Z6" s="52">
        <f t="shared" ref="Z6:AH6" si="2">IF(Z8="-",NA(),Z8)</f>
        <v>78.5</v>
      </c>
      <c r="AA6" s="52">
        <f t="shared" si="2"/>
        <v>109.1</v>
      </c>
      <c r="AB6" s="52">
        <f t="shared" si="2"/>
        <v>105.9</v>
      </c>
      <c r="AC6" s="52">
        <f t="shared" si="2"/>
        <v>106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-26.3</v>
      </c>
      <c r="BG6" s="52">
        <f t="shared" ref="BG6:BO6" si="5">IF(BG8="-",NA(),BG8)</f>
        <v>-22.6</v>
      </c>
      <c r="BH6" s="52">
        <f t="shared" si="5"/>
        <v>8.4</v>
      </c>
      <c r="BI6" s="52">
        <f t="shared" si="5"/>
        <v>10.1</v>
      </c>
      <c r="BJ6" s="52">
        <f t="shared" si="5"/>
        <v>10</v>
      </c>
      <c r="BK6" s="52">
        <f t="shared" si="5"/>
        <v>-122.5</v>
      </c>
      <c r="BL6" s="52">
        <f t="shared" si="5"/>
        <v>8.5</v>
      </c>
      <c r="BM6" s="52">
        <f t="shared" si="5"/>
        <v>26.6</v>
      </c>
      <c r="BN6" s="52">
        <f t="shared" si="5"/>
        <v>35.4</v>
      </c>
      <c r="BO6" s="52">
        <f t="shared" si="5"/>
        <v>27.3</v>
      </c>
      <c r="BP6" s="49" t="str">
        <f>IF(BP8="-","",IF(BP8="-","【-】","【"&amp;SUBSTITUTE(TEXT(BP8,"#,##0.0"),"-","△")&amp;"】"))</f>
        <v>【2.0】</v>
      </c>
      <c r="BQ6" s="53">
        <f>IF(BQ8="-",NA(),BQ8)</f>
        <v>-1142</v>
      </c>
      <c r="BR6" s="53">
        <f t="shared" ref="BR6:BZ6" si="6">IF(BR8="-",NA(),BR8)</f>
        <v>-1166</v>
      </c>
      <c r="BS6" s="53">
        <f t="shared" si="6"/>
        <v>471</v>
      </c>
      <c r="BT6" s="53">
        <f t="shared" si="6"/>
        <v>346</v>
      </c>
      <c r="BU6" s="53">
        <f t="shared" si="6"/>
        <v>354</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113</v>
      </c>
      <c r="CM6" s="51">
        <f t="shared" ref="CM6:CN6" si="7">CM8</f>
        <v>0</v>
      </c>
      <c r="CN6" s="51">
        <f t="shared" si="7"/>
        <v>2000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46.7</v>
      </c>
      <c r="DL6" s="52">
        <f t="shared" ref="DL6:DT6" si="9">IF(DL8="-",NA(),DL8)</f>
        <v>51.1</v>
      </c>
      <c r="DM6" s="52">
        <f t="shared" si="9"/>
        <v>52.2</v>
      </c>
      <c r="DN6" s="52">
        <f t="shared" si="9"/>
        <v>60</v>
      </c>
      <c r="DO6" s="52">
        <f t="shared" si="9"/>
        <v>56.7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115</v>
      </c>
      <c r="B7" s="48">
        <f t="shared" ref="B7:X7" si="10">B8</f>
        <v>2024</v>
      </c>
      <c r="C7" s="48">
        <f t="shared" si="10"/>
        <v>262030</v>
      </c>
      <c r="D7" s="48">
        <f t="shared" si="10"/>
        <v>47</v>
      </c>
      <c r="E7" s="48">
        <f t="shared" si="10"/>
        <v>14</v>
      </c>
      <c r="F7" s="48">
        <f t="shared" si="10"/>
        <v>0</v>
      </c>
      <c r="G7" s="48">
        <f t="shared" si="10"/>
        <v>2</v>
      </c>
      <c r="H7" s="48" t="str">
        <f t="shared" si="10"/>
        <v>京都府　綾部市</v>
      </c>
      <c r="I7" s="48" t="str">
        <f t="shared" si="10"/>
        <v>綾部市営綾部駅南駐車場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その他駐車場</v>
      </c>
      <c r="Q7" s="50" t="str">
        <f t="shared" si="10"/>
        <v>広場式</v>
      </c>
      <c r="R7" s="51">
        <f t="shared" si="10"/>
        <v>30</v>
      </c>
      <c r="S7" s="50" t="str">
        <f t="shared" si="10"/>
        <v>駅</v>
      </c>
      <c r="T7" s="50" t="str">
        <f t="shared" si="10"/>
        <v>有</v>
      </c>
      <c r="U7" s="51">
        <f t="shared" si="10"/>
        <v>3259</v>
      </c>
      <c r="V7" s="51">
        <f t="shared" si="10"/>
        <v>90</v>
      </c>
      <c r="W7" s="51">
        <f t="shared" si="10"/>
        <v>200</v>
      </c>
      <c r="X7" s="50" t="str">
        <f t="shared" si="10"/>
        <v>無</v>
      </c>
      <c r="Y7" s="52">
        <f>Y8</f>
        <v>76.400000000000006</v>
      </c>
      <c r="Z7" s="52">
        <f t="shared" ref="Z7:AH7" si="11">Z8</f>
        <v>78.5</v>
      </c>
      <c r="AA7" s="52">
        <f t="shared" si="11"/>
        <v>109.1</v>
      </c>
      <c r="AB7" s="52">
        <f t="shared" si="11"/>
        <v>105.9</v>
      </c>
      <c r="AC7" s="52">
        <f t="shared" si="11"/>
        <v>106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-26.3</v>
      </c>
      <c r="BG7" s="52">
        <f t="shared" ref="BG7:BO7" si="14">BG8</f>
        <v>-22.6</v>
      </c>
      <c r="BH7" s="52">
        <f t="shared" si="14"/>
        <v>8.4</v>
      </c>
      <c r="BI7" s="52">
        <f t="shared" si="14"/>
        <v>10.1</v>
      </c>
      <c r="BJ7" s="52">
        <f t="shared" si="14"/>
        <v>10</v>
      </c>
      <c r="BK7" s="52">
        <f t="shared" si="14"/>
        <v>-122.5</v>
      </c>
      <c r="BL7" s="52">
        <f t="shared" si="14"/>
        <v>8.5</v>
      </c>
      <c r="BM7" s="52">
        <f t="shared" si="14"/>
        <v>26.6</v>
      </c>
      <c r="BN7" s="52">
        <f t="shared" si="14"/>
        <v>35.4</v>
      </c>
      <c r="BO7" s="52">
        <f t="shared" si="14"/>
        <v>27.3</v>
      </c>
      <c r="BP7" s="49"/>
      <c r="BQ7" s="53">
        <f>BQ8</f>
        <v>-1142</v>
      </c>
      <c r="BR7" s="53">
        <f t="shared" ref="BR7:BZ7" si="15">BR8</f>
        <v>-1166</v>
      </c>
      <c r="BS7" s="53">
        <f t="shared" si="15"/>
        <v>471</v>
      </c>
      <c r="BT7" s="53">
        <f t="shared" si="15"/>
        <v>346</v>
      </c>
      <c r="BU7" s="53">
        <f t="shared" si="15"/>
        <v>354</v>
      </c>
      <c r="BV7" s="53">
        <f t="shared" si="15"/>
        <v>2576</v>
      </c>
      <c r="BW7" s="53">
        <f t="shared" si="15"/>
        <v>4153</v>
      </c>
      <c r="BX7" s="53">
        <f t="shared" si="15"/>
        <v>6140</v>
      </c>
      <c r="BY7" s="53">
        <f t="shared" si="15"/>
        <v>9344</v>
      </c>
      <c r="BZ7" s="53">
        <f t="shared" si="15"/>
        <v>6621</v>
      </c>
      <c r="CA7" s="51"/>
      <c r="CB7" s="52" t="s">
        <v>116</v>
      </c>
      <c r="CC7" s="52" t="s">
        <v>116</v>
      </c>
      <c r="CD7" s="52" t="s">
        <v>116</v>
      </c>
      <c r="CE7" s="52" t="s">
        <v>116</v>
      </c>
      <c r="CF7" s="52" t="s">
        <v>116</v>
      </c>
      <c r="CG7" s="52" t="s">
        <v>116</v>
      </c>
      <c r="CH7" s="52" t="s">
        <v>116</v>
      </c>
      <c r="CI7" s="52" t="s">
        <v>116</v>
      </c>
      <c r="CJ7" s="52" t="s">
        <v>116</v>
      </c>
      <c r="CK7" s="52" t="s">
        <v>117</v>
      </c>
      <c r="CL7" s="49"/>
      <c r="CM7" s="51">
        <f>CM8</f>
        <v>0</v>
      </c>
      <c r="CN7" s="51">
        <f>CN8</f>
        <v>2000</v>
      </c>
      <c r="CO7" s="52" t="s">
        <v>116</v>
      </c>
      <c r="CP7" s="52" t="s">
        <v>116</v>
      </c>
      <c r="CQ7" s="52" t="s">
        <v>116</v>
      </c>
      <c r="CR7" s="52" t="s">
        <v>116</v>
      </c>
      <c r="CS7" s="52" t="s">
        <v>116</v>
      </c>
      <c r="CT7" s="52" t="s">
        <v>116</v>
      </c>
      <c r="CU7" s="52" t="s">
        <v>116</v>
      </c>
      <c r="CV7" s="52" t="s">
        <v>116</v>
      </c>
      <c r="CW7" s="52" t="s">
        <v>116</v>
      </c>
      <c r="CX7" s="52" t="s">
        <v>117</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46.7</v>
      </c>
      <c r="DL7" s="52">
        <f t="shared" ref="DL7:DT7" si="17">DL8</f>
        <v>51.1</v>
      </c>
      <c r="DM7" s="52">
        <f t="shared" si="17"/>
        <v>52.2</v>
      </c>
      <c r="DN7" s="52">
        <f t="shared" si="17"/>
        <v>60</v>
      </c>
      <c r="DO7" s="52">
        <f t="shared" si="17"/>
        <v>56.7</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262030</v>
      </c>
      <c r="D8" s="55">
        <v>47</v>
      </c>
      <c r="E8" s="55">
        <v>14</v>
      </c>
      <c r="F8" s="55">
        <v>0</v>
      </c>
      <c r="G8" s="55">
        <v>2</v>
      </c>
      <c r="H8" s="55" t="s">
        <v>118</v>
      </c>
      <c r="I8" s="55" t="s">
        <v>119</v>
      </c>
      <c r="J8" s="55" t="s">
        <v>120</v>
      </c>
      <c r="K8" s="55" t="s">
        <v>121</v>
      </c>
      <c r="L8" s="55" t="s">
        <v>122</v>
      </c>
      <c r="M8" s="55" t="s">
        <v>123</v>
      </c>
      <c r="N8" s="55" t="s">
        <v>124</v>
      </c>
      <c r="O8" s="56" t="s">
        <v>125</v>
      </c>
      <c r="P8" s="57" t="s">
        <v>126</v>
      </c>
      <c r="Q8" s="57" t="s">
        <v>127</v>
      </c>
      <c r="R8" s="58">
        <v>30</v>
      </c>
      <c r="S8" s="57" t="s">
        <v>128</v>
      </c>
      <c r="T8" s="57" t="s">
        <v>129</v>
      </c>
      <c r="U8" s="58">
        <v>3259</v>
      </c>
      <c r="V8" s="58">
        <v>90</v>
      </c>
      <c r="W8" s="58">
        <v>200</v>
      </c>
      <c r="X8" s="57" t="s">
        <v>130</v>
      </c>
      <c r="Y8" s="59">
        <v>76.400000000000006</v>
      </c>
      <c r="Z8" s="59">
        <v>78.5</v>
      </c>
      <c r="AA8" s="59">
        <v>109.1</v>
      </c>
      <c r="AB8" s="59">
        <v>105.9</v>
      </c>
      <c r="AC8" s="59">
        <v>106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-26.3</v>
      </c>
      <c r="BG8" s="59">
        <v>-22.6</v>
      </c>
      <c r="BH8" s="59">
        <v>8.4</v>
      </c>
      <c r="BI8" s="59">
        <v>10.1</v>
      </c>
      <c r="BJ8" s="59">
        <v>10</v>
      </c>
      <c r="BK8" s="59">
        <v>-122.5</v>
      </c>
      <c r="BL8" s="59">
        <v>8.5</v>
      </c>
      <c r="BM8" s="59">
        <v>26.6</v>
      </c>
      <c r="BN8" s="59">
        <v>35.4</v>
      </c>
      <c r="BO8" s="59">
        <v>27.3</v>
      </c>
      <c r="BP8" s="56">
        <v>2</v>
      </c>
      <c r="BQ8" s="60">
        <v>-1142</v>
      </c>
      <c r="BR8" s="60">
        <v>-1166</v>
      </c>
      <c r="BS8" s="60">
        <v>471</v>
      </c>
      <c r="BT8" s="61">
        <v>346</v>
      </c>
      <c r="BU8" s="61">
        <v>354</v>
      </c>
      <c r="BV8" s="60">
        <v>2576</v>
      </c>
      <c r="BW8" s="60">
        <v>4153</v>
      </c>
      <c r="BX8" s="60">
        <v>6140</v>
      </c>
      <c r="BY8" s="60">
        <v>9344</v>
      </c>
      <c r="BZ8" s="60">
        <v>6621</v>
      </c>
      <c r="CA8" s="58">
        <v>10905</v>
      </c>
      <c r="CB8" s="59" t="s">
        <v>122</v>
      </c>
      <c r="CC8" s="59" t="s">
        <v>122</v>
      </c>
      <c r="CD8" s="59" t="s">
        <v>122</v>
      </c>
      <c r="CE8" s="59" t="s">
        <v>122</v>
      </c>
      <c r="CF8" s="59" t="s">
        <v>122</v>
      </c>
      <c r="CG8" s="59" t="s">
        <v>122</v>
      </c>
      <c r="CH8" s="59" t="s">
        <v>122</v>
      </c>
      <c r="CI8" s="59" t="s">
        <v>122</v>
      </c>
      <c r="CJ8" s="59" t="s">
        <v>122</v>
      </c>
      <c r="CK8" s="59" t="s">
        <v>122</v>
      </c>
      <c r="CL8" s="56" t="s">
        <v>122</v>
      </c>
      <c r="CM8" s="58">
        <v>0</v>
      </c>
      <c r="CN8" s="58">
        <v>2000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70.3</v>
      </c>
      <c r="DF8" s="59">
        <v>70</v>
      </c>
      <c r="DG8" s="59">
        <v>47.6</v>
      </c>
      <c r="DH8" s="59">
        <v>35.9</v>
      </c>
      <c r="DI8" s="59">
        <v>24.8</v>
      </c>
      <c r="DJ8" s="56">
        <v>73.400000000000006</v>
      </c>
      <c r="DK8" s="59">
        <v>46.7</v>
      </c>
      <c r="DL8" s="59">
        <v>51.1</v>
      </c>
      <c r="DM8" s="59">
        <v>52.2</v>
      </c>
      <c r="DN8" s="59">
        <v>60</v>
      </c>
      <c r="DO8" s="59">
        <v>56.7</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