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U:\財政課員\財政担当\決算統計\□地方公営企業決算統計関係\★令和５年度（R4決統）\照会\20240117 公営企業に係る経営比較分析表（令和４年度決算）の分析等について（依頼）\04 府へ回答\"/>
    </mc:Choice>
  </mc:AlternateContent>
  <xr:revisionPtr revIDLastSave="0" documentId="13_ncr:1_{880403EE-F726-4375-9B08-D7C503F54D1A}" xr6:coauthVersionLast="47" xr6:coauthVersionMax="47" xr10:uidLastSave="{00000000-0000-0000-0000-000000000000}"/>
  <workbookProtection workbookAlgorithmName="SHA-512" workbookHashValue="9hOqba89TnYFK9jJf98EXT5YnYnvEXmK/ZYX2vZ6cIg6LSAyeI9nOt5FlBzEIZlEIGtcjxdrUCv5AKLDXjwT7w==" workbookSaltValue="fhS9+kNBIZr9bbKsgSP2YA=="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P6" i="5"/>
  <c r="O6" i="5"/>
  <c r="I10" i="4" s="1"/>
  <c r="N6" i="5"/>
  <c r="B10" i="4" s="1"/>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T10" i="4"/>
  <c r="W10" i="4"/>
  <c r="P10" i="4"/>
  <c r="AT8" i="4"/>
  <c r="W8" i="4"/>
  <c r="I8" i="4"/>
  <c r="B6" i="4"/>
</calcChain>
</file>

<file path=xl/sharedStrings.xml><?xml version="1.0" encoding="utf-8"?>
<sst xmlns="http://schemas.openxmlformats.org/spreadsheetml/2006/main" count="271" uniqueCount="116">
  <si>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</si>
  <si>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</si>
  <si>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</si>
  <si>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</si>
  <si>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</si>
  <si>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</si>
  <si>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</si>
  <si>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</si>
  <si>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</si>
  <si>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</si>
  <si>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</si>
  <si>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</si>
  <si>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</si>
  <si>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</si>
  <si>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</si>
  <si>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</si>
  <si>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</si>
  <si>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</si>
  <si>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</si>
  <si>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</si>
  <si>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</si>
  <si>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</si>
  <si>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</si>
  <si>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</si>
  <si>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</si>
  <si>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</si>
  <si>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</si>
  <si>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</si>
  <si>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</si>
  <si>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</si>
  <si>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</si>
  <si>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</si>
  <si>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</si>
  <si>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</si>
  <si>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</si>
  <si>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</si>
  <si>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</si>
  <si>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</si>
  <si>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</si>
  <si>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</si>
  <si>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</si>
  <si>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</si>
  <si>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</si>
  <si>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</si>
  <si>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</si>
  <si>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</si>
  <si>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</si>
  <si>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</si>
  <si>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</si>
  <si>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</si>
  <si>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</si>
  <si>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</si>
  <si>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</si>
  <si>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</si>
  <si>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</si>
  <si>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</si>
  <si>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</si>
  <si>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</si>
  <si>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</si>
  <si>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</si>
  <si>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</si>
  <si>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</si>
  <si>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</si>
  <si>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</si>
  <si>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</si>
  <si>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</si>
  <si>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</si>
  <si>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</si>
  <si>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</si>
  <si>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</si>
  <si>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</si>
  <si>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</si>
  <si>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</si>
  <si>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</si>
  <si>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</si>
  <si>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</si>
  <si>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</si>
  <si>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</si>
  <si>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</si>
  <si>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</si>
  <si>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</si>
  <si>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</si>
  <si>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</si>
  <si>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</si>
  <si>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</si>
  <si>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</si>
  <si>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</si>
  <si>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</si>
  <si>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</si>
  <si>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</si>
  <si>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</si>
  <si>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</si>
  <si>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</si>
  <si>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</si>
  <si>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</si>
  <si>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</si>
  <si>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</si>
  <si>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</si>
  <si>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</si>
  <si>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</si>
  <si>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</si>
  <si>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</si>
  <si>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</si>
  <si>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</si>
  <si>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</si>
  <si>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</si>
  <si>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</si>
  <si>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</si>
  <si>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</si>
  <si>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</si>
  <si>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</si>
  <si>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</si>
  <si>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</si>
  <si>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①有形固定資産減価償却率は、類似団体と比較して低い水準ですが、平成31年4月1日に法適化した影響があり、単純比較が難しい状況です。
機械装置・浄化槽本体の老朽化による修繕が多く、今後も増加が見込まれるため、更新を含めた老朽化対策を検討する必要があります。</t>
    <phoneticPr fontId="4"/>
  </si>
  <si>
    <t>①経常収支比率は類似団体と比較すると同水準ですが、⑤経費回収率は類似団体と比較すると低い水準です。要因は収益に占める一般会計繰入金の割合が高いためです。令和5年4月に使用料改定を行い、改善を図ります。また、引き続き汚水処理費の削減に努めます。
②累積欠損金比率は、本年度決算が赤字であったことから累積欠損金が増加し、類似団体と比較しても高い水準となっております。また、③流動比率も100％を下回っており、経営改善を図る必要があります。
④企業債残高対事業規模比率は類似団体と比較して大きく上回っています。使用料水準及び企業債のあり方について検討が必要です。
⑥汚水処理原価は、類似団体と比較して高い水準です。投資の適正化、維持管理費の削減が必要です。
⑦施設利用率、⑧水洗化率は100％であり、大きな課題はありません。</t>
    <phoneticPr fontId="4"/>
  </si>
  <si>
    <t>本市の特定地域生活排水処理事業の経営は厳しい状態であると認識しています。経費回収率が類似団体平均値の約1/2と極めて低水準であり、一般会計繰入金に依存した経営となっています。要因は、汚水処理原価に対して、それに見合う適正な使用料収益が確保できていないためと分析しています。
適正な使用料収益の確保のため、令和5年4月に使用料改定を行います。また、汚水処理原価を減少させるため、徹底した維持管理費の削減、適切な投資・改修計画を行い、経営の安定化を図りたいと考えています。</t>
    <rPh sb="152" eb="154">
      <t>レイワ</t>
    </rPh>
    <rPh sb="157" eb="158">
      <t>ガツ</t>
    </rPh>
    <rPh sb="159" eb="161">
      <t>シヨウ</t>
    </rPh>
    <rPh sb="161" eb="162">
      <t>リョウ</t>
    </rPh>
    <rPh sb="165" eb="16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</si>
</sst>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B3-48B4-AE72-3DCB7C6C18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2B3-48B4-AE72-3DCB7C6C18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94F3-4173-8430-9B1317B15F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59.64</c:v>
                </c:pt>
                <c:pt idx="2">
                  <c:v>58.19</c:v>
                </c:pt>
                <c:pt idx="3">
                  <c:v>56.52</c:v>
                </c:pt>
                <c:pt idx="4">
                  <c:v>88.45</c:v>
                </c:pt>
              </c:numCache>
            </c:numRef>
          </c:val>
          <c:smooth val="0"/>
          <c:extLst>
            <c:ext xmlns:c16="http://schemas.microsoft.com/office/drawing/2014/chart" uri="{C3380CC4-5D6E-409C-BE32-E72D297353CC}">
              <c16:uniqueId val="{00000001-94F3-4173-8430-9B1317B15F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258B-4C83-95FF-19C959A835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90.63</c:v>
                </c:pt>
                <c:pt idx="2">
                  <c:v>87.8</c:v>
                </c:pt>
                <c:pt idx="3">
                  <c:v>88.43</c:v>
                </c:pt>
                <c:pt idx="4">
                  <c:v>90.34</c:v>
                </c:pt>
              </c:numCache>
            </c:numRef>
          </c:val>
          <c:smooth val="0"/>
          <c:extLst>
            <c:ext xmlns:c16="http://schemas.microsoft.com/office/drawing/2014/chart" uri="{C3380CC4-5D6E-409C-BE32-E72D297353CC}">
              <c16:uniqueId val="{00000001-258B-4C83-95FF-19C959A835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95.65</c:v>
                </c:pt>
                <c:pt idx="2">
                  <c:v>95.66</c:v>
                </c:pt>
                <c:pt idx="3">
                  <c:v>95.68</c:v>
                </c:pt>
                <c:pt idx="4">
                  <c:v>95.27</c:v>
                </c:pt>
              </c:numCache>
            </c:numRef>
          </c:val>
          <c:extLst>
            <c:ext xmlns:c16="http://schemas.microsoft.com/office/drawing/2014/chart" uri="{C3380CC4-5D6E-409C-BE32-E72D297353CC}">
              <c16:uniqueId val="{00000000-9484-4870-BBEF-F30CD02648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96.05</c:v>
                </c:pt>
                <c:pt idx="2">
                  <c:v>99.03</c:v>
                </c:pt>
                <c:pt idx="3">
                  <c:v>100.41</c:v>
                </c:pt>
                <c:pt idx="4">
                  <c:v>100.17</c:v>
                </c:pt>
              </c:numCache>
            </c:numRef>
          </c:val>
          <c:smooth val="0"/>
          <c:extLst>
            <c:ext xmlns:c16="http://schemas.microsoft.com/office/drawing/2014/chart" uri="{C3380CC4-5D6E-409C-BE32-E72D297353CC}">
              <c16:uniqueId val="{00000001-9484-4870-BBEF-F30CD02648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4.88</c:v>
                </c:pt>
                <c:pt idx="2">
                  <c:v>9.58</c:v>
                </c:pt>
                <c:pt idx="3">
                  <c:v>13.85</c:v>
                </c:pt>
                <c:pt idx="4">
                  <c:v>18.2</c:v>
                </c:pt>
              </c:numCache>
            </c:numRef>
          </c:val>
          <c:extLst>
            <c:ext xmlns:c16="http://schemas.microsoft.com/office/drawing/2014/chart" uri="{C3380CC4-5D6E-409C-BE32-E72D297353CC}">
              <c16:uniqueId val="{00000000-B34F-4FF3-B176-C4E2B9E8E4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23.76</c:v>
                </c:pt>
                <c:pt idx="2">
                  <c:v>15.74</c:v>
                </c:pt>
                <c:pt idx="3">
                  <c:v>21.02</c:v>
                </c:pt>
                <c:pt idx="4">
                  <c:v>24.31</c:v>
                </c:pt>
              </c:numCache>
            </c:numRef>
          </c:val>
          <c:smooth val="0"/>
          <c:extLst>
            <c:ext xmlns:c16="http://schemas.microsoft.com/office/drawing/2014/chart" uri="{C3380CC4-5D6E-409C-BE32-E72D297353CC}">
              <c16:uniqueId val="{00000001-B34F-4FF3-B176-C4E2B9E8E4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17-4659-B53D-1AA5102DBB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617-4659-B53D-1AA5102DBB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32.659999999999997</c:v>
                </c:pt>
                <c:pt idx="2">
                  <c:v>51.93</c:v>
                </c:pt>
                <c:pt idx="3">
                  <c:v>74.8</c:v>
                </c:pt>
                <c:pt idx="4">
                  <c:v>100.16</c:v>
                </c:pt>
              </c:numCache>
            </c:numRef>
          </c:val>
          <c:extLst>
            <c:ext xmlns:c16="http://schemas.microsoft.com/office/drawing/2014/chart" uri="{C3380CC4-5D6E-409C-BE32-E72D297353CC}">
              <c16:uniqueId val="{00000000-5B99-4E16-BE2A-FE0266ECC3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123.82</c:v>
                </c:pt>
                <c:pt idx="2">
                  <c:v>74.239999999999995</c:v>
                </c:pt>
                <c:pt idx="3">
                  <c:v>83.92</c:v>
                </c:pt>
                <c:pt idx="4">
                  <c:v>89.31</c:v>
                </c:pt>
              </c:numCache>
            </c:numRef>
          </c:val>
          <c:smooth val="0"/>
          <c:extLst>
            <c:ext xmlns:c16="http://schemas.microsoft.com/office/drawing/2014/chart" uri="{C3380CC4-5D6E-409C-BE32-E72D297353CC}">
              <c16:uniqueId val="{00000001-5B99-4E16-BE2A-FE0266ECC3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79.900000000000006</c:v>
                </c:pt>
                <c:pt idx="2">
                  <c:v>80.8</c:v>
                </c:pt>
                <c:pt idx="3">
                  <c:v>89.52</c:v>
                </c:pt>
                <c:pt idx="4">
                  <c:v>81.96</c:v>
                </c:pt>
              </c:numCache>
            </c:numRef>
          </c:val>
          <c:extLst>
            <c:ext xmlns:c16="http://schemas.microsoft.com/office/drawing/2014/chart" uri="{C3380CC4-5D6E-409C-BE32-E72D297353CC}">
              <c16:uniqueId val="{00000000-E430-4003-AEB9-3BCF2F3FEE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89.72</c:v>
                </c:pt>
                <c:pt idx="2">
                  <c:v>100.47</c:v>
                </c:pt>
                <c:pt idx="3">
                  <c:v>122.71</c:v>
                </c:pt>
                <c:pt idx="4">
                  <c:v>138.19999999999999</c:v>
                </c:pt>
              </c:numCache>
            </c:numRef>
          </c:val>
          <c:smooth val="0"/>
          <c:extLst>
            <c:ext xmlns:c16="http://schemas.microsoft.com/office/drawing/2014/chart" uri="{C3380CC4-5D6E-409C-BE32-E72D297353CC}">
              <c16:uniqueId val="{00000001-E430-4003-AEB9-3BCF2F3FEE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705.96</c:v>
                </c:pt>
                <c:pt idx="2">
                  <c:v>680</c:v>
                </c:pt>
                <c:pt idx="3">
                  <c:v>756.15</c:v>
                </c:pt>
                <c:pt idx="4">
                  <c:v>769.84</c:v>
                </c:pt>
              </c:numCache>
            </c:numRef>
          </c:val>
          <c:extLst>
            <c:ext xmlns:c16="http://schemas.microsoft.com/office/drawing/2014/chart" uri="{C3380CC4-5D6E-409C-BE32-E72D297353CC}">
              <c16:uniqueId val="{00000000-E066-442C-B5AB-F626DBDDA3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E066-442C-B5AB-F626DBDDA3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29.35</c:v>
                </c:pt>
                <c:pt idx="2">
                  <c:v>30.4</c:v>
                </c:pt>
                <c:pt idx="3">
                  <c:v>28.69</c:v>
                </c:pt>
                <c:pt idx="4">
                  <c:v>27.9</c:v>
                </c:pt>
              </c:numCache>
            </c:numRef>
          </c:val>
          <c:extLst>
            <c:ext xmlns:c16="http://schemas.microsoft.com/office/drawing/2014/chart" uri="{C3380CC4-5D6E-409C-BE32-E72D297353CC}">
              <c16:uniqueId val="{00000000-5652-4328-AEDF-653056A1CE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62.5</c:v>
                </c:pt>
                <c:pt idx="2">
                  <c:v>60.59</c:v>
                </c:pt>
                <c:pt idx="3">
                  <c:v>60</c:v>
                </c:pt>
                <c:pt idx="4">
                  <c:v>59.01</c:v>
                </c:pt>
              </c:numCache>
            </c:numRef>
          </c:val>
          <c:smooth val="0"/>
          <c:extLst>
            <c:ext xmlns:c16="http://schemas.microsoft.com/office/drawing/2014/chart" uri="{C3380CC4-5D6E-409C-BE32-E72D297353CC}">
              <c16:uniqueId val="{00000001-5652-4328-AEDF-653056A1CE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425.71</c:v>
                </c:pt>
                <c:pt idx="2">
                  <c:v>415.03</c:v>
                </c:pt>
                <c:pt idx="3">
                  <c:v>435.88</c:v>
                </c:pt>
                <c:pt idx="4">
                  <c:v>448.22</c:v>
                </c:pt>
              </c:numCache>
            </c:numRef>
          </c:val>
          <c:extLst>
            <c:ext xmlns:c16="http://schemas.microsoft.com/office/drawing/2014/chart" uri="{C3380CC4-5D6E-409C-BE32-E72D297353CC}">
              <c16:uniqueId val="{00000000-4C8A-42F7-9BB0-4C5E6A2E9E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269.33</c:v>
                </c:pt>
                <c:pt idx="2">
                  <c:v>280.23</c:v>
                </c:pt>
                <c:pt idx="3">
                  <c:v>282.70999999999998</c:v>
                </c:pt>
                <c:pt idx="4">
                  <c:v>291.82</c:v>
                </c:pt>
              </c:numCache>
            </c:numRef>
          </c:val>
          <c:smooth val="0"/>
          <c:extLst>
            <c:ext xmlns:c16="http://schemas.microsoft.com/office/drawing/2014/chart" uri="{C3380CC4-5D6E-409C-BE32-E72D297353CC}">
              <c16:uniqueId val="{00000001-4C8A-42F7-9BB0-4C5E6A2E9E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9" zoomScaleNormal="100" workbookViewId="0">
      <selection activeCell="CA13" sqref="CA1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京都府　綾部市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31959</v>
      </c>
      <c r="AM8" s="42"/>
      <c r="AN8" s="42"/>
      <c r="AO8" s="42"/>
      <c r="AP8" s="42"/>
      <c r="AQ8" s="42"/>
      <c r="AR8" s="42"/>
      <c r="AS8" s="42"/>
      <c r="AT8" s="35">
        <f>データ!T6</f>
        <v>347.1</v>
      </c>
      <c r="AU8" s="35"/>
      <c r="AV8" s="35"/>
      <c r="AW8" s="35"/>
      <c r="AX8" s="35"/>
      <c r="AY8" s="35"/>
      <c r="AZ8" s="35"/>
      <c r="BA8" s="35"/>
      <c r="BB8" s="35">
        <f>データ!U6</f>
        <v>92.07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68.14</v>
      </c>
      <c r="J10" s="35"/>
      <c r="K10" s="35"/>
      <c r="L10" s="35"/>
      <c r="M10" s="35"/>
      <c r="N10" s="35"/>
      <c r="O10" s="35"/>
      <c r="P10" s="35">
        <f>データ!P6</f>
        <v>10.78</v>
      </c>
      <c r="Q10" s="35"/>
      <c r="R10" s="35"/>
      <c r="S10" s="35"/>
      <c r="T10" s="35"/>
      <c r="U10" s="35"/>
      <c r="V10" s="35"/>
      <c r="W10" s="35">
        <f>データ!Q6</f>
        <v>100</v>
      </c>
      <c r="X10" s="35"/>
      <c r="Y10" s="35"/>
      <c r="Z10" s="35"/>
      <c r="AA10" s="35"/>
      <c r="AB10" s="35"/>
      <c r="AC10" s="35"/>
      <c r="AD10" s="42">
        <f>データ!R6</f>
        <v>2250</v>
      </c>
      <c r="AE10" s="42"/>
      <c r="AF10" s="42"/>
      <c r="AG10" s="42"/>
      <c r="AH10" s="42"/>
      <c r="AI10" s="42"/>
      <c r="AJ10" s="42"/>
      <c r="AK10" s="2"/>
      <c r="AL10" s="42">
        <f>データ!V6</f>
        <v>3420</v>
      </c>
      <c r="AM10" s="42"/>
      <c r="AN10" s="42"/>
      <c r="AO10" s="42"/>
      <c r="AP10" s="42"/>
      <c r="AQ10" s="42"/>
      <c r="AR10" s="42"/>
      <c r="AS10" s="42"/>
      <c r="AT10" s="35">
        <f>データ!W6</f>
        <v>0.62</v>
      </c>
      <c r="AU10" s="35"/>
      <c r="AV10" s="35"/>
      <c r="AW10" s="35"/>
      <c r="AX10" s="35"/>
      <c r="AY10" s="35"/>
      <c r="AZ10" s="35"/>
      <c r="BA10" s="35"/>
      <c r="BB10" s="35">
        <f>データ!X6</f>
        <v>5516.13</v>
      </c>
      <c r="BC10" s="35"/>
      <c r="BD10" s="35"/>
      <c r="BE10" s="35"/>
      <c r="BF10" s="35"/>
      <c r="BG10" s="35"/>
      <c r="BH10" s="35"/>
      <c r="BI10" s="35"/>
      <c r="BJ10" s="2"/>
      <c r="BK10" s="2"/>
      <c r="BL10" s="61" t="s">
        <v>22</v>
      </c>
      <c r="BM10" s="62"/>
      <c r="BN10" s="63" t="s">
        <v>23</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0" t="s">
        <v>27</v>
      </c>
      <c r="BM45" s="81"/>
      <c r="BN45" s="81"/>
      <c r="BO45" s="81"/>
      <c r="BP45" s="81"/>
      <c r="BQ45" s="81"/>
      <c r="BR45" s="81"/>
      <c r="BS45" s="81"/>
      <c r="BT45" s="81"/>
      <c r="BU45" s="81"/>
      <c r="BV45" s="81"/>
      <c r="BW45" s="81"/>
      <c r="BX45" s="81"/>
      <c r="BY45" s="81"/>
      <c r="BZ45" s="8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3"/>
      <c r="BM46" s="84"/>
      <c r="BN46" s="84"/>
      <c r="BO46" s="84"/>
      <c r="BP46" s="84"/>
      <c r="BQ46" s="84"/>
      <c r="BR46" s="84"/>
      <c r="BS46" s="84"/>
      <c r="BT46" s="84"/>
      <c r="BU46" s="84"/>
      <c r="BV46" s="84"/>
      <c r="BW46" s="84"/>
      <c r="BX46" s="84"/>
      <c r="BY46" s="84"/>
      <c r="BZ46" s="8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5"/>
      <c r="BM60" s="66"/>
      <c r="BN60" s="66"/>
      <c r="BO60" s="66"/>
      <c r="BP60" s="66"/>
      <c r="BQ60" s="66"/>
      <c r="BR60" s="66"/>
      <c r="BS60" s="66"/>
      <c r="BT60" s="66"/>
      <c r="BU60" s="66"/>
      <c r="BV60" s="66"/>
      <c r="BW60" s="66"/>
      <c r="BX60" s="66"/>
      <c r="BY60" s="66"/>
      <c r="BZ60" s="67"/>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0" t="s">
        <v>29</v>
      </c>
      <c r="BM64" s="81"/>
      <c r="BN64" s="81"/>
      <c r="BO64" s="81"/>
      <c r="BP64" s="81"/>
      <c r="BQ64" s="81"/>
      <c r="BR64" s="81"/>
      <c r="BS64" s="81"/>
      <c r="BT64" s="81"/>
      <c r="BU64" s="81"/>
      <c r="BV64" s="81"/>
      <c r="BW64" s="81"/>
      <c r="BX64" s="81"/>
      <c r="BY64" s="81"/>
      <c r="BZ64" s="8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3"/>
      <c r="BM65" s="84"/>
      <c r="BN65" s="84"/>
      <c r="BO65" s="84"/>
      <c r="BP65" s="84"/>
      <c r="BQ65" s="84"/>
      <c r="BR65" s="84"/>
      <c r="BS65" s="84"/>
      <c r="BT65" s="84"/>
      <c r="BU65" s="84"/>
      <c r="BV65" s="84"/>
      <c r="BW65" s="84"/>
      <c r="BX65" s="84"/>
      <c r="BY65" s="84"/>
      <c r="BZ65" s="8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pX1SxVULxjzT7K6NZ4prUK6KRlfsp3t/17zfRNPcqDqHeFLeYso2liDTi6uVV2fA8tGpf67O6E4aBNnTUQCkgw==" saltValue="k7v6Dwou7zJ0GhMdCab3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262030</v>
      </c>
      <c r="D6" s="19">
        <f t="shared" si="3"/>
        <v>46</v>
      </c>
      <c r="E6" s="19">
        <f t="shared" si="3"/>
        <v>18</v>
      </c>
      <c r="F6" s="19">
        <f t="shared" si="3"/>
        <v>0</v>
      </c>
      <c r="G6" s="19">
        <f t="shared" si="3"/>
        <v>0</v>
      </c>
      <c r="H6" s="19" t="str">
        <f t="shared" si="3"/>
        <v>京都府　綾部市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68.14</v>
      </c>
      <c r="P6" s="20">
        <f t="shared" si="3"/>
        <v>10.78</v>
      </c>
      <c r="Q6" s="20">
        <f t="shared" si="3"/>
        <v>100</v>
      </c>
      <c r="R6" s="20">
        <f t="shared" si="3"/>
        <v>2250</v>
      </c>
      <c r="S6" s="20">
        <f t="shared" si="3"/>
        <v>31959</v>
      </c>
      <c r="T6" s="20">
        <f t="shared" si="3"/>
        <v>347.1</v>
      </c>
      <c r="U6" s="20">
        <f t="shared" si="3"/>
        <v>92.07</v>
      </c>
      <c r="V6" s="20">
        <f t="shared" si="3"/>
        <v>3420</v>
      </c>
      <c r="W6" s="20">
        <f t="shared" si="3"/>
        <v>0.62</v>
      </c>
      <c r="X6" s="20">
        <f t="shared" si="3"/>
        <v>5516.13</v>
      </c>
      <c r="Y6" s="21" t="str">
        <f>IF(Y7="",NA(),Y7)</f>
        <v>-</v>
      </c>
      <c r="Z6" s="21">
        <f t="shared" ref="Z6:AH6" si="4">IF(Z7="",NA(),Z7)</f>
        <v>95.65</v>
      </c>
      <c r="AA6" s="21">
        <f t="shared" si="4"/>
        <v>95.66</v>
      </c>
      <c r="AB6" s="21">
        <f t="shared" si="4"/>
        <v>95.68</v>
      </c>
      <c r="AC6" s="21">
        <f t="shared" si="4"/>
        <v>95.27</v>
      </c>
      <c r="AD6" s="21" t="str">
        <f t="shared" si="4"/>
        <v>-</v>
      </c>
      <c r="AE6" s="21">
        <f t="shared" si="4"/>
        <v>96.05</v>
      </c>
      <c r="AF6" s="21">
        <f t="shared" si="4"/>
        <v>99.03</v>
      </c>
      <c r="AG6" s="21">
        <f t="shared" si="4"/>
        <v>100.41</v>
      </c>
      <c r="AH6" s="21">
        <f t="shared" si="4"/>
        <v>100.17</v>
      </c>
      <c r="AI6" s="20" t="str">
        <f>IF(AI7="","",IF(AI7="-","【-】","【"&amp;SUBSTITUTE(TEXT(AI7,"#,##0.00"),"-","△")&amp;"】"))</f>
        <v>【100.42】</v>
      </c>
      <c r="AJ6" s="21" t="str">
        <f>IF(AJ7="",NA(),AJ7)</f>
        <v>-</v>
      </c>
      <c r="AK6" s="21">
        <f t="shared" ref="AK6:AS6" si="5">IF(AK7="",NA(),AK7)</f>
        <v>32.659999999999997</v>
      </c>
      <c r="AL6" s="21">
        <f t="shared" si="5"/>
        <v>51.93</v>
      </c>
      <c r="AM6" s="21">
        <f t="shared" si="5"/>
        <v>74.8</v>
      </c>
      <c r="AN6" s="21">
        <f t="shared" si="5"/>
        <v>100.16</v>
      </c>
      <c r="AO6" s="21" t="str">
        <f t="shared" si="5"/>
        <v>-</v>
      </c>
      <c r="AP6" s="21">
        <f t="shared" si="5"/>
        <v>123.82</v>
      </c>
      <c r="AQ6" s="21">
        <f t="shared" si="5"/>
        <v>74.239999999999995</v>
      </c>
      <c r="AR6" s="21">
        <f t="shared" si="5"/>
        <v>83.92</v>
      </c>
      <c r="AS6" s="21">
        <f t="shared" si="5"/>
        <v>89.31</v>
      </c>
      <c r="AT6" s="20" t="str">
        <f>IF(AT7="","",IF(AT7="-","【-】","【"&amp;SUBSTITUTE(TEXT(AT7,"#,##0.00"),"-","△")&amp;"】"))</f>
        <v>【82.66】</v>
      </c>
      <c r="AU6" s="21" t="str">
        <f>IF(AU7="",NA(),AU7)</f>
        <v>-</v>
      </c>
      <c r="AV6" s="21">
        <f t="shared" ref="AV6:BD6" si="6">IF(AV7="",NA(),AV7)</f>
        <v>79.900000000000006</v>
      </c>
      <c r="AW6" s="21">
        <f t="shared" si="6"/>
        <v>80.8</v>
      </c>
      <c r="AX6" s="21">
        <f t="shared" si="6"/>
        <v>89.52</v>
      </c>
      <c r="AY6" s="21">
        <f t="shared" si="6"/>
        <v>81.96</v>
      </c>
      <c r="AZ6" s="21" t="str">
        <f t="shared" si="6"/>
        <v>-</v>
      </c>
      <c r="BA6" s="21">
        <f t="shared" si="6"/>
        <v>89.72</v>
      </c>
      <c r="BB6" s="21">
        <f t="shared" si="6"/>
        <v>100.47</v>
      </c>
      <c r="BC6" s="21">
        <f t="shared" si="6"/>
        <v>122.71</v>
      </c>
      <c r="BD6" s="21">
        <f t="shared" si="6"/>
        <v>138.19999999999999</v>
      </c>
      <c r="BE6" s="20" t="str">
        <f>IF(BE7="","",IF(BE7="-","【-】","【"&amp;SUBSTITUTE(TEXT(BE7,"#,##0.00"),"-","△")&amp;"】"))</f>
        <v>【140.15】</v>
      </c>
      <c r="BF6" s="21" t="str">
        <f>IF(BF7="",NA(),BF7)</f>
        <v>-</v>
      </c>
      <c r="BG6" s="21">
        <f t="shared" ref="BG6:BO6" si="7">IF(BG7="",NA(),BG7)</f>
        <v>705.96</v>
      </c>
      <c r="BH6" s="21">
        <f t="shared" si="7"/>
        <v>680</v>
      </c>
      <c r="BI6" s="21">
        <f t="shared" si="7"/>
        <v>756.15</v>
      </c>
      <c r="BJ6" s="21">
        <f t="shared" si="7"/>
        <v>769.84</v>
      </c>
      <c r="BK6" s="21" t="str">
        <f t="shared" si="7"/>
        <v>-</v>
      </c>
      <c r="BL6" s="21">
        <f t="shared" si="7"/>
        <v>270.57</v>
      </c>
      <c r="BM6" s="21">
        <f t="shared" si="7"/>
        <v>294.27</v>
      </c>
      <c r="BN6" s="21">
        <f t="shared" si="7"/>
        <v>294.08999999999997</v>
      </c>
      <c r="BO6" s="21">
        <f t="shared" si="7"/>
        <v>294.08999999999997</v>
      </c>
      <c r="BP6" s="20" t="str">
        <f>IF(BP7="","",IF(BP7="-","【-】","【"&amp;SUBSTITUTE(TEXT(BP7,"#,##0.00"),"-","△")&amp;"】"))</f>
        <v>【307.39】</v>
      </c>
      <c r="BQ6" s="21" t="str">
        <f>IF(BQ7="",NA(),BQ7)</f>
        <v>-</v>
      </c>
      <c r="BR6" s="21">
        <f t="shared" ref="BR6:BZ6" si="8">IF(BR7="",NA(),BR7)</f>
        <v>29.35</v>
      </c>
      <c r="BS6" s="21">
        <f t="shared" si="8"/>
        <v>30.4</v>
      </c>
      <c r="BT6" s="21">
        <f t="shared" si="8"/>
        <v>28.69</v>
      </c>
      <c r="BU6" s="21">
        <f t="shared" si="8"/>
        <v>27.9</v>
      </c>
      <c r="BV6" s="21" t="str">
        <f t="shared" si="8"/>
        <v>-</v>
      </c>
      <c r="BW6" s="21">
        <f t="shared" si="8"/>
        <v>62.5</v>
      </c>
      <c r="BX6" s="21">
        <f t="shared" si="8"/>
        <v>60.59</v>
      </c>
      <c r="BY6" s="21">
        <f t="shared" si="8"/>
        <v>60</v>
      </c>
      <c r="BZ6" s="21">
        <f t="shared" si="8"/>
        <v>59.01</v>
      </c>
      <c r="CA6" s="20" t="str">
        <f>IF(CA7="","",IF(CA7="-","【-】","【"&amp;SUBSTITUTE(TEXT(CA7,"#,##0.00"),"-","△")&amp;"】"))</f>
        <v>【57.03】</v>
      </c>
      <c r="CB6" s="21" t="str">
        <f>IF(CB7="",NA(),CB7)</f>
        <v>-</v>
      </c>
      <c r="CC6" s="21">
        <f t="shared" ref="CC6:CK6" si="9">IF(CC7="",NA(),CC7)</f>
        <v>425.71</v>
      </c>
      <c r="CD6" s="21">
        <f t="shared" si="9"/>
        <v>415.03</v>
      </c>
      <c r="CE6" s="21">
        <f t="shared" si="9"/>
        <v>435.88</v>
      </c>
      <c r="CF6" s="21">
        <f t="shared" si="9"/>
        <v>448.22</v>
      </c>
      <c r="CG6" s="21" t="str">
        <f t="shared" si="9"/>
        <v>-</v>
      </c>
      <c r="CH6" s="21">
        <f t="shared" si="9"/>
        <v>269.33</v>
      </c>
      <c r="CI6" s="21">
        <f t="shared" si="9"/>
        <v>280.23</v>
      </c>
      <c r="CJ6" s="21">
        <f t="shared" si="9"/>
        <v>282.70999999999998</v>
      </c>
      <c r="CK6" s="21">
        <f t="shared" si="9"/>
        <v>291.82</v>
      </c>
      <c r="CL6" s="20" t="str">
        <f>IF(CL7="","",IF(CL7="-","【-】","【"&amp;SUBSTITUTE(TEXT(CL7,"#,##0.00"),"-","△")&amp;"】"))</f>
        <v>【294.83】</v>
      </c>
      <c r="CM6" s="21" t="str">
        <f>IF(CM7="",NA(),CM7)</f>
        <v>-</v>
      </c>
      <c r="CN6" s="21">
        <f t="shared" ref="CN6:CV6" si="10">IF(CN7="",NA(),CN7)</f>
        <v>100</v>
      </c>
      <c r="CO6" s="21">
        <f t="shared" si="10"/>
        <v>100</v>
      </c>
      <c r="CP6" s="21">
        <f t="shared" si="10"/>
        <v>100</v>
      </c>
      <c r="CQ6" s="21">
        <f t="shared" si="10"/>
        <v>100</v>
      </c>
      <c r="CR6" s="21" t="str">
        <f t="shared" si="10"/>
        <v>-</v>
      </c>
      <c r="CS6" s="21">
        <f t="shared" si="10"/>
        <v>59.64</v>
      </c>
      <c r="CT6" s="21">
        <f t="shared" si="10"/>
        <v>58.19</v>
      </c>
      <c r="CU6" s="21">
        <f t="shared" si="10"/>
        <v>56.52</v>
      </c>
      <c r="CV6" s="21">
        <f t="shared" si="10"/>
        <v>88.45</v>
      </c>
      <c r="CW6" s="20" t="str">
        <f>IF(CW7="","",IF(CW7="-","【-】","【"&amp;SUBSTITUTE(TEXT(CW7,"#,##0.00"),"-","△")&amp;"】"))</f>
        <v>【84.27】</v>
      </c>
      <c r="CX6" s="21" t="str">
        <f>IF(CX7="",NA(),CX7)</f>
        <v>-</v>
      </c>
      <c r="CY6" s="21">
        <f t="shared" ref="CY6:DG6" si="11">IF(CY7="",NA(),CY7)</f>
        <v>100</v>
      </c>
      <c r="CZ6" s="21">
        <f t="shared" si="11"/>
        <v>100</v>
      </c>
      <c r="DA6" s="21">
        <f t="shared" si="11"/>
        <v>100</v>
      </c>
      <c r="DB6" s="21">
        <f t="shared" si="11"/>
        <v>100</v>
      </c>
      <c r="DC6" s="21" t="str">
        <f t="shared" si="11"/>
        <v>-</v>
      </c>
      <c r="DD6" s="21">
        <f t="shared" si="11"/>
        <v>90.63</v>
      </c>
      <c r="DE6" s="21">
        <f t="shared" si="11"/>
        <v>87.8</v>
      </c>
      <c r="DF6" s="21">
        <f t="shared" si="11"/>
        <v>88.43</v>
      </c>
      <c r="DG6" s="21">
        <f t="shared" si="11"/>
        <v>90.34</v>
      </c>
      <c r="DH6" s="20" t="str">
        <f>IF(DH7="","",IF(DH7="-","【-】","【"&amp;SUBSTITUTE(TEXT(DH7,"#,##0.00"),"-","△")&amp;"】"))</f>
        <v>【86.02】</v>
      </c>
      <c r="DI6" s="21" t="str">
        <f>IF(DI7="",NA(),DI7)</f>
        <v>-</v>
      </c>
      <c r="DJ6" s="21">
        <f t="shared" ref="DJ6:DR6" si="12">IF(DJ7="",NA(),DJ7)</f>
        <v>4.88</v>
      </c>
      <c r="DK6" s="21">
        <f t="shared" si="12"/>
        <v>9.58</v>
      </c>
      <c r="DL6" s="21">
        <f t="shared" si="12"/>
        <v>13.85</v>
      </c>
      <c r="DM6" s="21">
        <f t="shared" si="12"/>
        <v>18.2</v>
      </c>
      <c r="DN6" s="21" t="str">
        <f t="shared" si="12"/>
        <v>-</v>
      </c>
      <c r="DO6" s="21">
        <f t="shared" si="12"/>
        <v>23.76</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2022</v>
      </c>
      <c r="C7" s="23">
        <v>262030</v>
      </c>
      <c r="D7" s="23">
        <v>46</v>
      </c>
      <c r="E7" s="23">
        <v>18</v>
      </c>
      <c r="F7" s="23">
        <v>0</v>
      </c>
      <c r="G7" s="23">
        <v>0</v>
      </c>
      <c r="H7" s="23" t="s">
        <v>96</v>
      </c>
      <c r="I7" s="23" t="s">
        <v>97</v>
      </c>
      <c r="J7" s="23" t="s">
        <v>98</v>
      </c>
      <c r="K7" s="23" t="s">
        <v>99</v>
      </c>
      <c r="L7" s="23" t="s">
        <v>100</v>
      </c>
      <c r="M7" s="23" t="s">
        <v>101</v>
      </c>
      <c r="N7" s="24" t="s">
        <v>102</v>
      </c>
      <c r="O7" s="24">
        <v>68.14</v>
      </c>
      <c r="P7" s="24">
        <v>10.78</v>
      </c>
      <c r="Q7" s="24">
        <v>100</v>
      </c>
      <c r="R7" s="24">
        <v>2250</v>
      </c>
      <c r="S7" s="24">
        <v>31959</v>
      </c>
      <c r="T7" s="24">
        <v>347.1</v>
      </c>
      <c r="U7" s="24">
        <v>92.07</v>
      </c>
      <c r="V7" s="24">
        <v>3420</v>
      </c>
      <c r="W7" s="24">
        <v>0.62</v>
      </c>
      <c r="X7" s="24">
        <v>5516.13</v>
      </c>
      <c r="Y7" s="24" t="s">
        <v>102</v>
      </c>
      <c r="Z7" s="24">
        <v>95.65</v>
      </c>
      <c r="AA7" s="24">
        <v>95.66</v>
      </c>
      <c r="AB7" s="24">
        <v>95.68</v>
      </c>
      <c r="AC7" s="24">
        <v>95.27</v>
      </c>
      <c r="AD7" s="24" t="s">
        <v>102</v>
      </c>
      <c r="AE7" s="24">
        <v>96.05</v>
      </c>
      <c r="AF7" s="24">
        <v>99.03</v>
      </c>
      <c r="AG7" s="24">
        <v>100.41</v>
      </c>
      <c r="AH7" s="24">
        <v>100.17</v>
      </c>
      <c r="AI7" s="24">
        <v>100.42</v>
      </c>
      <c r="AJ7" s="24" t="s">
        <v>102</v>
      </c>
      <c r="AK7" s="24">
        <v>32.659999999999997</v>
      </c>
      <c r="AL7" s="24">
        <v>51.93</v>
      </c>
      <c r="AM7" s="24">
        <v>74.8</v>
      </c>
      <c r="AN7" s="24">
        <v>100.16</v>
      </c>
      <c r="AO7" s="24" t="s">
        <v>102</v>
      </c>
      <c r="AP7" s="24">
        <v>123.82</v>
      </c>
      <c r="AQ7" s="24">
        <v>74.239999999999995</v>
      </c>
      <c r="AR7" s="24">
        <v>83.92</v>
      </c>
      <c r="AS7" s="24">
        <v>89.31</v>
      </c>
      <c r="AT7" s="24">
        <v>82.66</v>
      </c>
      <c r="AU7" s="24" t="s">
        <v>102</v>
      </c>
      <c r="AV7" s="24">
        <v>79.900000000000006</v>
      </c>
      <c r="AW7" s="24">
        <v>80.8</v>
      </c>
      <c r="AX7" s="24">
        <v>89.52</v>
      </c>
      <c r="AY7" s="24">
        <v>81.96</v>
      </c>
      <c r="AZ7" s="24" t="s">
        <v>102</v>
      </c>
      <c r="BA7" s="24">
        <v>89.72</v>
      </c>
      <c r="BB7" s="24">
        <v>100.47</v>
      </c>
      <c r="BC7" s="24">
        <v>122.71</v>
      </c>
      <c r="BD7" s="24">
        <v>138.19999999999999</v>
      </c>
      <c r="BE7" s="24">
        <v>140.15</v>
      </c>
      <c r="BF7" s="24" t="s">
        <v>102</v>
      </c>
      <c r="BG7" s="24">
        <v>705.96</v>
      </c>
      <c r="BH7" s="24">
        <v>680</v>
      </c>
      <c r="BI7" s="24">
        <v>756.15</v>
      </c>
      <c r="BJ7" s="24">
        <v>769.84</v>
      </c>
      <c r="BK7" s="24" t="s">
        <v>102</v>
      </c>
      <c r="BL7" s="24">
        <v>270.57</v>
      </c>
      <c r="BM7" s="24">
        <v>294.27</v>
      </c>
      <c r="BN7" s="24">
        <v>294.08999999999997</v>
      </c>
      <c r="BO7" s="24">
        <v>294.08999999999997</v>
      </c>
      <c r="BP7" s="24">
        <v>307.39</v>
      </c>
      <c r="BQ7" s="24" t="s">
        <v>102</v>
      </c>
      <c r="BR7" s="24">
        <v>29.35</v>
      </c>
      <c r="BS7" s="24">
        <v>30.4</v>
      </c>
      <c r="BT7" s="24">
        <v>28.69</v>
      </c>
      <c r="BU7" s="24">
        <v>27.9</v>
      </c>
      <c r="BV7" s="24" t="s">
        <v>102</v>
      </c>
      <c r="BW7" s="24">
        <v>62.5</v>
      </c>
      <c r="BX7" s="24">
        <v>60.59</v>
      </c>
      <c r="BY7" s="24">
        <v>60</v>
      </c>
      <c r="BZ7" s="24">
        <v>59.01</v>
      </c>
      <c r="CA7" s="24">
        <v>57.03</v>
      </c>
      <c r="CB7" s="24" t="s">
        <v>102</v>
      </c>
      <c r="CC7" s="24">
        <v>425.71</v>
      </c>
      <c r="CD7" s="24">
        <v>415.03</v>
      </c>
      <c r="CE7" s="24">
        <v>435.88</v>
      </c>
      <c r="CF7" s="24">
        <v>448.22</v>
      </c>
      <c r="CG7" s="24" t="s">
        <v>102</v>
      </c>
      <c r="CH7" s="24">
        <v>269.33</v>
      </c>
      <c r="CI7" s="24">
        <v>280.23</v>
      </c>
      <c r="CJ7" s="24">
        <v>282.70999999999998</v>
      </c>
      <c r="CK7" s="24">
        <v>291.82</v>
      </c>
      <c r="CL7" s="24">
        <v>294.83</v>
      </c>
      <c r="CM7" s="24" t="s">
        <v>102</v>
      </c>
      <c r="CN7" s="24">
        <v>100</v>
      </c>
      <c r="CO7" s="24">
        <v>100</v>
      </c>
      <c r="CP7" s="24">
        <v>100</v>
      </c>
      <c r="CQ7" s="24">
        <v>100</v>
      </c>
      <c r="CR7" s="24" t="s">
        <v>102</v>
      </c>
      <c r="CS7" s="24">
        <v>59.64</v>
      </c>
      <c r="CT7" s="24">
        <v>58.19</v>
      </c>
      <c r="CU7" s="24">
        <v>56.52</v>
      </c>
      <c r="CV7" s="24">
        <v>88.45</v>
      </c>
      <c r="CW7" s="24">
        <v>84.27</v>
      </c>
      <c r="CX7" s="24" t="s">
        <v>102</v>
      </c>
      <c r="CY7" s="24">
        <v>100</v>
      </c>
      <c r="CZ7" s="24">
        <v>100</v>
      </c>
      <c r="DA7" s="24">
        <v>100</v>
      </c>
      <c r="DB7" s="24">
        <v>100</v>
      </c>
      <c r="DC7" s="24" t="s">
        <v>102</v>
      </c>
      <c r="DD7" s="24">
        <v>90.63</v>
      </c>
      <c r="DE7" s="24">
        <v>87.8</v>
      </c>
      <c r="DF7" s="24">
        <v>88.43</v>
      </c>
      <c r="DG7" s="24">
        <v>90.34</v>
      </c>
      <c r="DH7" s="24">
        <v>86.02</v>
      </c>
      <c r="DI7" s="24" t="s">
        <v>102</v>
      </c>
      <c r="DJ7" s="24">
        <v>4.88</v>
      </c>
      <c r="DK7" s="24">
        <v>9.58</v>
      </c>
      <c r="DL7" s="24">
        <v>13.85</v>
      </c>
      <c r="DM7" s="24">
        <v>18.2</v>
      </c>
      <c r="DN7" s="24" t="s">
        <v>102</v>
      </c>
      <c r="DO7" s="24">
        <v>23.76</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14752</cp:lastModifiedBy>
  <dcterms:created xsi:type="dcterms:W3CDTF">2023-12-12T01:07:50Z</dcterms:created>
  <dcterms:modified xsi:type="dcterms:W3CDTF">2024-02-06T06:12:19Z</dcterms:modified>
  <cp:category/>
</cp:coreProperties>
</file>