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５年度（R4決統）\照会\20240117 公営企業に係る経営比較分析表（令和４年度決算）の分析等について（依頼）\04 府へ回答\"/>
    </mc:Choice>
  </mc:AlternateContent>
  <xr:revisionPtr revIDLastSave="0" documentId="13_ncr:1_{587AC8A5-E0BB-4445-875B-6A4B09A61799}" xr6:coauthVersionLast="47" xr6:coauthVersionMax="47" xr10:uidLastSave="{00000000-0000-0000-0000-000000000000}"/>
  <workbookProtection workbookAlgorithmName="SHA-512" workbookHashValue="oLUWYdXRwizlawho3BsZJej404AM+WoXxWzIy8vFnFYXh2Df08gmpFFYEzPY9UnicQlFrWI1+HlFi53WILKmtg==" workbookSaltValue="mr+rs1U8dXiLHV3mVr/3aA=="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BZ76" i="4"/>
  <c r="IT76" i="4"/>
  <c r="CS51" i="4"/>
  <c r="HJ30" i="4"/>
  <c r="CS30" i="4"/>
  <c r="MA51" i="4"/>
  <c r="C11" i="5"/>
  <c r="D11" i="5"/>
  <c r="E11" i="5"/>
  <c r="B11" i="5"/>
  <c r="BK76" i="4" l="1"/>
  <c r="LH51" i="4"/>
  <c r="IE76" i="4"/>
  <c r="GQ30" i="4"/>
  <c r="LT76" i="4"/>
  <c r="GQ51" i="4"/>
  <c r="LH30" i="4"/>
  <c r="BZ30" i="4"/>
  <c r="BZ51" i="4"/>
  <c r="BG51" i="4"/>
  <c r="BG30" i="4"/>
  <c r="FX51" i="4"/>
  <c r="AV76" i="4"/>
  <c r="KO51" i="4"/>
  <c r="LE76" i="4"/>
  <c r="KO30" i="4"/>
  <c r="FX30" i="4"/>
  <c r="HP76" i="4"/>
  <c r="KP76" i="4"/>
  <c r="HA76" i="4"/>
  <c r="AN51" i="4"/>
  <c r="FE30" i="4"/>
  <c r="JV30" i="4"/>
  <c r="AN30" i="4"/>
  <c r="AG76" i="4"/>
  <c r="FE51" i="4"/>
  <c r="JV51" i="4"/>
  <c r="R76" i="4"/>
  <c r="KA76" i="4"/>
  <c r="EL51" i="4"/>
  <c r="JC30" i="4"/>
  <c r="U30" i="4"/>
  <c r="JC51" i="4"/>
  <c r="GL76" i="4"/>
  <c r="U51" i="4"/>
  <c r="EL30"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<sst xmlns="http://schemas.openxmlformats.org/spreadsheetml/2006/main" count="278" uniqueCount="126">
  <si>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</si>
  <si>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</si>
  <si>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</si>
  <si>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</si>
  <si>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</si>
  <si>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</si>
  <si>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</si>
  <si>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</si>
  <si>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</si>
  <si>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</si>
  <si>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</si>
  <si>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</si>
  <si>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</si>
  <si>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</si>
  <si>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</si>
  <si>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</si>
  <si>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</si>
  <si>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</si>
  <si>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</si>
  <si>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</si>
  <si>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</si>
  <si>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</si>
  <si>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</si>
  <si>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</si>
  <si>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</si>
  <si>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</si>
  <si>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</si>
  <si>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</si>
  <si>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</si>
  <si>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</si>
  <si>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</si>
  <si>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</si>
  <si>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</si>
  <si>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</si>
  <si>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</si>
  <si>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</si>
  <si>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</si>
  <si>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</si>
  <si>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</si>
  <si>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</si>
  <si>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</si>
  <si>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</si>
  <si>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</si>
  <si>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</si>
  <si>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</si>
  <si>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</si>
  <si>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</si>
  <si>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</si>
  <si>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</si>
  <si>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</si>
  <si>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</si>
  <si>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</si>
  <si>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</si>
  <si>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</si>
  <si>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</si>
  <si>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</si>
  <si>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</si>
  <si>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</si>
  <si>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</si>
  <si>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</si>
  <si>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</si>
  <si>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</si>
  <si>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</si>
  <si>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</si>
  <si>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</si>
  <si>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</si>
  <si>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</si>
  <si>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</si>
  <si>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</si>
  <si>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</si>
  <si>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</si>
  <si>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</si>
  <si>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</si>
  <si>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</si>
  <si>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</si>
  <si>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</si>
  <si>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</si>
  <si>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</si>
  <si>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</si>
  <si>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</si>
  <si>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</si>
  <si>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</si>
  <si>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</si>
  <si>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</si>
  <si>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</si>
  <si>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</si>
  <si>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</si>
  <si>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</si>
  <si>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</si>
  <si>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</si>
  <si>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</si>
  <si>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</si>
  <si>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</si>
  <si>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</si>
  <si>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</si>
  <si>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</si>
  <si>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</si>
  <si>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</si>
  <si>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</si>
  <si>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</si>
  <si>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</si>
  <si>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</si>
  <si>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</si>
  <si>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</si>
  <si>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</si>
  <si>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</si>
  <si>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</si>
  <si>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</si>
  <si>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</si>
  <si>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</si>
  <si>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</si>
  <si>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</si>
  <si>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</si>
  <si>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</si>
  <si>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</si>
  <si>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</si>
  <si>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</si>
  <si>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</si>
  <si>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</si>
  <si>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</si>
  <si>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</si>
  <si>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</si>
  <si>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</si>
  <si>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南駐車場は駅南唯一の時間貸し駐車場として、駅周辺を中心に収容台数90台で運用しています。新型コロナウイルス感染症の影響により稼働率が半減した令和2年度より若干持ち直していますが依然として低い推移が続いています。</t>
    <rPh sb="98" eb="100">
      <t>スイイ</t>
    </rPh>
    <phoneticPr fontId="5"/>
  </si>
  <si>
    <t>JR綾部駅の南東側に位置する綾部駅南駐車場は、24時間営業で市街地中心部の主要駐車場として運用しています。
過去数年にわたって、他会計からの繰り入れがないことから、②他会計補助金比率及び③駐車台数一台当たりの他会計補助金額の値は、ゼロで推移しています。
新型コロナウイルス感染症の影響により利用台数が大幅に減少していましたが、徐々に回復しており令和4年度については、3年ぶりに収益的収支比率が100％を超えました。</t>
    <rPh sb="45" eb="47">
      <t>ウンヨウ</t>
    </rPh>
    <rPh sb="163" eb="168">
      <t>ジョジョニカイフク</t>
    </rPh>
    <rPh sb="184" eb="185">
      <t>ネン</t>
    </rPh>
    <rPh sb="188" eb="191">
      <t>シュウエキテキ</t>
    </rPh>
    <rPh sb="191" eb="193">
      <t>シュウシ</t>
    </rPh>
    <rPh sb="193" eb="195">
      <t>ヒリツ</t>
    </rPh>
    <rPh sb="201" eb="202">
      <t>コ</t>
    </rPh>
    <phoneticPr fontId="5"/>
  </si>
  <si>
    <t>綾部駅南駐車場は、駅に隣接する交通結節点の駐車場として重要な役割を担っていますが、令和2年度以降は稼働率が大きく低下しています。令和4年度は稼働率が若干持ち直したものの、今後の利用状況の推移を見守っていく必要があります。
主な営業費用としては24時間無人で営業を行うための入出庫管理システムの運用管理費で、駐車場施設の維持管理は自走式平面駐車場であるため、安く抑えられてい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なお、利用者の利便性向上を図るため、令和4年度に電子決済サービスを導入しました。
今後も稼働率の改善状況を注視しつつ経営維持を目指します。</t>
    <rPh sb="85" eb="87">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</si>
</sst>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164.6</c:v>
                </c:pt>
                <c:pt idx="1">
                  <c:v>166.3</c:v>
                </c:pt>
                <c:pt idx="2">
                  <c:v>76.400000000000006</c:v>
                </c:pt>
                <c:pt idx="3">
                  <c:v>78.5</c:v>
                </c:pt>
                <c:pt idx="4">
                  <c:v>109.1</c:v>
                </c:pt>
              </c:numCache>
            </c:numRef>
          </c:val>
          <c:extLst>
            <c:ext xmlns:c16="http://schemas.microsoft.com/office/drawing/2014/chart" uri="{C3380CC4-5D6E-409C-BE32-E72D297353CC}">
              <c16:uniqueId val="{00000000-4AA1-4E74-9F24-7AC09B1EFE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4AA1-4E74-9F24-7AC09B1EFE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49-4E97-B918-45CDF89AB79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7D49-4E97-B918-45CDF89AB79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460-4199-9867-35A3EAB6230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60-4199-9867-35A3EAB6230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26A-4B0A-93CB-1F7E45A3783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26A-4B0A-93CB-1F7E45A3783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C4-4654-B83A-C2D2A91F710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92C4-4654-B83A-C2D2A91F710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A1C-49D7-A785-4F3AE252DA7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A1C-49D7-A785-4F3AE252DA7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127.8</c:v>
                </c:pt>
                <c:pt idx="1">
                  <c:v>117.8</c:v>
                </c:pt>
                <c:pt idx="2">
                  <c:v>46.7</c:v>
                </c:pt>
                <c:pt idx="3">
                  <c:v>51.1</c:v>
                </c:pt>
                <c:pt idx="4">
                  <c:v>52.2</c:v>
                </c:pt>
              </c:numCache>
            </c:numRef>
          </c:val>
          <c:extLst>
            <c:ext xmlns:c16="http://schemas.microsoft.com/office/drawing/2014/chart" uri="{C3380CC4-5D6E-409C-BE32-E72D297353CC}">
              <c16:uniqueId val="{00000000-86ED-46CA-9871-FDD3EEA46A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6ED-46CA-9871-FDD3EEA46A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42.9</c:v>
                </c:pt>
                <c:pt idx="1">
                  <c:v>44</c:v>
                </c:pt>
                <c:pt idx="2">
                  <c:v>-26.3</c:v>
                </c:pt>
                <c:pt idx="3">
                  <c:v>-22.6</c:v>
                </c:pt>
                <c:pt idx="4">
                  <c:v>8.4</c:v>
                </c:pt>
              </c:numCache>
            </c:numRef>
          </c:val>
          <c:extLst>
            <c:ext xmlns:c16="http://schemas.microsoft.com/office/drawing/2014/chart" uri="{C3380CC4-5D6E-409C-BE32-E72D297353CC}">
              <c16:uniqueId val="{00000000-263D-4D81-8236-59B2FEE8D80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63D-4D81-8236-59B2FEE8D80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3785</c:v>
                </c:pt>
                <c:pt idx="1">
                  <c:v>3452</c:v>
                </c:pt>
                <c:pt idx="2">
                  <c:v>-1142</c:v>
                </c:pt>
                <c:pt idx="3">
                  <c:v>-1166</c:v>
                </c:pt>
                <c:pt idx="4">
                  <c:v>471</c:v>
                </c:pt>
              </c:numCache>
            </c:numRef>
          </c:val>
          <c:extLst>
            <c:ext xmlns:c16="http://schemas.microsoft.com/office/drawing/2014/chart" uri="{C3380CC4-5D6E-409C-BE32-E72D297353CC}">
              <c16:uniqueId val="{00000000-5305-4CF1-A8AA-676D5950EAC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305-4CF1-A8AA-676D5950EAC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A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京都府綾部市　綾部市営綾部駅南駐車場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3259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124</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164.6</v>
      </c>
      <c r="V31" s="98"/>
      <c r="W31" s="98"/>
      <c r="X31" s="98"/>
      <c r="Y31" s="98"/>
      <c r="Z31" s="98"/>
      <c r="AA31" s="98"/>
      <c r="AB31" s="98"/>
      <c r="AC31" s="98"/>
      <c r="AD31" s="98"/>
      <c r="AE31" s="98"/>
      <c r="AF31" s="98"/>
      <c r="AG31" s="98"/>
      <c r="AH31" s="98"/>
      <c r="AI31" s="98"/>
      <c r="AJ31" s="98"/>
      <c r="AK31" s="98"/>
      <c r="AL31" s="98"/>
      <c r="AM31" s="98"/>
      <c r="AN31" s="98">
        <f>データ!Z7</f>
        <v>166.3</v>
      </c>
      <c r="AO31" s="98"/>
      <c r="AP31" s="98"/>
      <c r="AQ31" s="98"/>
      <c r="AR31" s="98"/>
      <c r="AS31" s="98"/>
      <c r="AT31" s="98"/>
      <c r="AU31" s="98"/>
      <c r="AV31" s="98"/>
      <c r="AW31" s="98"/>
      <c r="AX31" s="98"/>
      <c r="AY31" s="98"/>
      <c r="AZ31" s="98"/>
      <c r="BA31" s="98"/>
      <c r="BB31" s="98"/>
      <c r="BC31" s="98"/>
      <c r="BD31" s="98"/>
      <c r="BE31" s="98"/>
      <c r="BF31" s="98"/>
      <c r="BG31" s="98">
        <f>データ!AA7</f>
        <v>76.400000000000006</v>
      </c>
      <c r="BH31" s="98"/>
      <c r="BI31" s="98"/>
      <c r="BJ31" s="98"/>
      <c r="BK31" s="98"/>
      <c r="BL31" s="98"/>
      <c r="BM31" s="98"/>
      <c r="BN31" s="98"/>
      <c r="BO31" s="98"/>
      <c r="BP31" s="98"/>
      <c r="BQ31" s="98"/>
      <c r="BR31" s="98"/>
      <c r="BS31" s="98"/>
      <c r="BT31" s="98"/>
      <c r="BU31" s="98"/>
      <c r="BV31" s="98"/>
      <c r="BW31" s="98"/>
      <c r="BX31" s="98"/>
      <c r="BY31" s="98"/>
      <c r="BZ31" s="98">
        <f>データ!AB7</f>
        <v>78.5</v>
      </c>
      <c r="CA31" s="98"/>
      <c r="CB31" s="98"/>
      <c r="CC31" s="98"/>
      <c r="CD31" s="98"/>
      <c r="CE31" s="98"/>
      <c r="CF31" s="98"/>
      <c r="CG31" s="98"/>
      <c r="CH31" s="98"/>
      <c r="CI31" s="98"/>
      <c r="CJ31" s="98"/>
      <c r="CK31" s="98"/>
      <c r="CL31" s="98"/>
      <c r="CM31" s="98"/>
      <c r="CN31" s="98"/>
      <c r="CO31" s="98"/>
      <c r="CP31" s="98"/>
      <c r="CQ31" s="98"/>
      <c r="CR31" s="98"/>
      <c r="CS31" s="98">
        <f>データ!AC7</f>
        <v>109.1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127.8</v>
      </c>
      <c r="JD31" s="67"/>
      <c r="JE31" s="67"/>
      <c r="JF31" s="67"/>
      <c r="JG31" s="67"/>
      <c r="JH31" s="67"/>
      <c r="JI31" s="67"/>
      <c r="JJ31" s="67"/>
      <c r="JK31" s="67"/>
      <c r="JL31" s="67"/>
      <c r="JM31" s="67"/>
      <c r="JN31" s="67"/>
      <c r="JO31" s="67"/>
      <c r="JP31" s="67"/>
      <c r="JQ31" s="67"/>
      <c r="JR31" s="67"/>
      <c r="JS31" s="67"/>
      <c r="JT31" s="67"/>
      <c r="JU31" s="68"/>
      <c r="JV31" s="66">
        <f>データ!DL7</f>
        <v>117.8</v>
      </c>
      <c r="JW31" s="67"/>
      <c r="JX31" s="67"/>
      <c r="JY31" s="67"/>
      <c r="JZ31" s="67"/>
      <c r="KA31" s="67"/>
      <c r="KB31" s="67"/>
      <c r="KC31" s="67"/>
      <c r="KD31" s="67"/>
      <c r="KE31" s="67"/>
      <c r="KF31" s="67"/>
      <c r="KG31" s="67"/>
      <c r="KH31" s="67"/>
      <c r="KI31" s="67"/>
      <c r="KJ31" s="67"/>
      <c r="KK31" s="67"/>
      <c r="KL31" s="67"/>
      <c r="KM31" s="67"/>
      <c r="KN31" s="68"/>
      <c r="KO31" s="66">
        <f>データ!DM7</f>
        <v>46.7</v>
      </c>
      <c r="KP31" s="67"/>
      <c r="KQ31" s="67"/>
      <c r="KR31" s="67"/>
      <c r="KS31" s="67"/>
      <c r="KT31" s="67"/>
      <c r="KU31" s="67"/>
      <c r="KV31" s="67"/>
      <c r="KW31" s="67"/>
      <c r="KX31" s="67"/>
      <c r="KY31" s="67"/>
      <c r="KZ31" s="67"/>
      <c r="LA31" s="67"/>
      <c r="LB31" s="67"/>
      <c r="LC31" s="67"/>
      <c r="LD31" s="67"/>
      <c r="LE31" s="67"/>
      <c r="LF31" s="67"/>
      <c r="LG31" s="68"/>
      <c r="LH31" s="66">
        <f>データ!DN7</f>
        <v>51.1</v>
      </c>
      <c r="LI31" s="67"/>
      <c r="LJ31" s="67"/>
      <c r="LK31" s="67"/>
      <c r="LL31" s="67"/>
      <c r="LM31" s="67"/>
      <c r="LN31" s="67"/>
      <c r="LO31" s="67"/>
      <c r="LP31" s="67"/>
      <c r="LQ31" s="67"/>
      <c r="LR31" s="67"/>
      <c r="LS31" s="67"/>
      <c r="LT31" s="67"/>
      <c r="LU31" s="67"/>
      <c r="LV31" s="67"/>
      <c r="LW31" s="67"/>
      <c r="LX31" s="67"/>
      <c r="LY31" s="67"/>
      <c r="LZ31" s="68"/>
      <c r="MA31" s="66">
        <f>データ!DO7</f>
        <v>52.2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42.9</v>
      </c>
      <c r="EM52" s="98"/>
      <c r="EN52" s="98"/>
      <c r="EO52" s="98"/>
      <c r="EP52" s="98"/>
      <c r="EQ52" s="98"/>
      <c r="ER52" s="98"/>
      <c r="ES52" s="98"/>
      <c r="ET52" s="98"/>
      <c r="EU52" s="98"/>
      <c r="EV52" s="98"/>
      <c r="EW52" s="98"/>
      <c r="EX52" s="98"/>
      <c r="EY52" s="98"/>
      <c r="EZ52" s="98"/>
      <c r="FA52" s="98"/>
      <c r="FB52" s="98"/>
      <c r="FC52" s="98"/>
      <c r="FD52" s="98"/>
      <c r="FE52" s="98">
        <f>データ!BG7</f>
        <v>44</v>
      </c>
      <c r="FF52" s="98"/>
      <c r="FG52" s="98"/>
      <c r="FH52" s="98"/>
      <c r="FI52" s="98"/>
      <c r="FJ52" s="98"/>
      <c r="FK52" s="98"/>
      <c r="FL52" s="98"/>
      <c r="FM52" s="98"/>
      <c r="FN52" s="98"/>
      <c r="FO52" s="98"/>
      <c r="FP52" s="98"/>
      <c r="FQ52" s="98"/>
      <c r="FR52" s="98"/>
      <c r="FS52" s="98"/>
      <c r="FT52" s="98"/>
      <c r="FU52" s="98"/>
      <c r="FV52" s="98"/>
      <c r="FW52" s="98"/>
      <c r="FX52" s="98">
        <f>データ!BH7</f>
        <v>-26.3</v>
      </c>
      <c r="FY52" s="98"/>
      <c r="FZ52" s="98"/>
      <c r="GA52" s="98"/>
      <c r="GB52" s="98"/>
      <c r="GC52" s="98"/>
      <c r="GD52" s="98"/>
      <c r="GE52" s="98"/>
      <c r="GF52" s="98"/>
      <c r="GG52" s="98"/>
      <c r="GH52" s="98"/>
      <c r="GI52" s="98"/>
      <c r="GJ52" s="98"/>
      <c r="GK52" s="98"/>
      <c r="GL52" s="98"/>
      <c r="GM52" s="98"/>
      <c r="GN52" s="98"/>
      <c r="GO52" s="98"/>
      <c r="GP52" s="98"/>
      <c r="GQ52" s="98">
        <f>データ!BI7</f>
        <v>-22.6</v>
      </c>
      <c r="GR52" s="98"/>
      <c r="GS52" s="98"/>
      <c r="GT52" s="98"/>
      <c r="GU52" s="98"/>
      <c r="GV52" s="98"/>
      <c r="GW52" s="98"/>
      <c r="GX52" s="98"/>
      <c r="GY52" s="98"/>
      <c r="GZ52" s="98"/>
      <c r="HA52" s="98"/>
      <c r="HB52" s="98"/>
      <c r="HC52" s="98"/>
      <c r="HD52" s="98"/>
      <c r="HE52" s="98"/>
      <c r="HF52" s="98"/>
      <c r="HG52" s="98"/>
      <c r="HH52" s="98"/>
      <c r="HI52" s="98"/>
      <c r="HJ52" s="98">
        <f>データ!BJ7</f>
        <v>8.4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3785</v>
      </c>
      <c r="JD52" s="97"/>
      <c r="JE52" s="97"/>
      <c r="JF52" s="97"/>
      <c r="JG52" s="97"/>
      <c r="JH52" s="97"/>
      <c r="JI52" s="97"/>
      <c r="JJ52" s="97"/>
      <c r="JK52" s="97"/>
      <c r="JL52" s="97"/>
      <c r="JM52" s="97"/>
      <c r="JN52" s="97"/>
      <c r="JO52" s="97"/>
      <c r="JP52" s="97"/>
      <c r="JQ52" s="97"/>
      <c r="JR52" s="97"/>
      <c r="JS52" s="97"/>
      <c r="JT52" s="97"/>
      <c r="JU52" s="97"/>
      <c r="JV52" s="97">
        <f>データ!BR7</f>
        <v>3452</v>
      </c>
      <c r="JW52" s="97"/>
      <c r="JX52" s="97"/>
      <c r="JY52" s="97"/>
      <c r="JZ52" s="97"/>
      <c r="KA52" s="97"/>
      <c r="KB52" s="97"/>
      <c r="KC52" s="97"/>
      <c r="KD52" s="97"/>
      <c r="KE52" s="97"/>
      <c r="KF52" s="97"/>
      <c r="KG52" s="97"/>
      <c r="KH52" s="97"/>
      <c r="KI52" s="97"/>
      <c r="KJ52" s="97"/>
      <c r="KK52" s="97"/>
      <c r="KL52" s="97"/>
      <c r="KM52" s="97"/>
      <c r="KN52" s="97"/>
      <c r="KO52" s="97">
        <f>データ!BS7</f>
        <v>-1142</v>
      </c>
      <c r="KP52" s="97"/>
      <c r="KQ52" s="97"/>
      <c r="KR52" s="97"/>
      <c r="KS52" s="97"/>
      <c r="KT52" s="97"/>
      <c r="KU52" s="97"/>
      <c r="KV52" s="97"/>
      <c r="KW52" s="97"/>
      <c r="KX52" s="97"/>
      <c r="KY52" s="97"/>
      <c r="KZ52" s="97"/>
      <c r="LA52" s="97"/>
      <c r="LB52" s="97"/>
      <c r="LC52" s="97"/>
      <c r="LD52" s="97"/>
      <c r="LE52" s="97"/>
      <c r="LF52" s="97"/>
      <c r="LG52" s="97"/>
      <c r="LH52" s="97">
        <f>データ!BT7</f>
        <v>-1166</v>
      </c>
      <c r="LI52" s="97"/>
      <c r="LJ52" s="97"/>
      <c r="LK52" s="97"/>
      <c r="LL52" s="97"/>
      <c r="LM52" s="97"/>
      <c r="LN52" s="97"/>
      <c r="LO52" s="97"/>
      <c r="LP52" s="97"/>
      <c r="LQ52" s="97"/>
      <c r="LR52" s="97"/>
      <c r="LS52" s="97"/>
      <c r="LT52" s="97"/>
      <c r="LU52" s="97"/>
      <c r="LV52" s="97"/>
      <c r="LW52" s="97"/>
      <c r="LX52" s="97"/>
      <c r="LY52" s="97"/>
      <c r="LZ52" s="97"/>
      <c r="MA52" s="97">
        <f>データ!BU7</f>
        <v>471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125</v>
      </c>
      <c r="NE66" s="147"/>
      <c r="NF66" s="147"/>
      <c r="NG66" s="147"/>
      <c r="NH66" s="147"/>
      <c r="NI66" s="147"/>
      <c r="NJ66" s="147"/>
      <c r="NK66" s="147"/>
      <c r="NL66" s="147"/>
      <c r="NM66" s="147"/>
      <c r="NN66" s="147"/>
      <c r="NO66" s="147"/>
      <c r="NP66" s="147"/>
      <c r="NQ66" s="147"/>
      <c r="NR66" s="14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90D7rCC6z5yAroJHmn9cKi67qzOqy/F53sQkrNtFsjP+6BIk4hdJOYyVihH51darSp1slMoF6wTxKCY8vb1uw==" saltValue="9SSQzFYrAQtJzWGNNjn5D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101</v>
      </c>
      <c r="B6" s="48">
        <f>B8</f>
        <v>2022</v>
      </c>
      <c r="C6" s="48">
        <f t="shared" ref="C6:X6" si="1">C8</f>
        <v>262030</v>
      </c>
      <c r="D6" s="48">
        <f t="shared" si="1"/>
        <v>47</v>
      </c>
      <c r="E6" s="48">
        <f t="shared" si="1"/>
        <v>14</v>
      </c>
      <c r="F6" s="48">
        <f t="shared" si="1"/>
        <v>0</v>
      </c>
      <c r="G6" s="48">
        <f t="shared" si="1"/>
        <v>2</v>
      </c>
      <c r="H6" s="48" t="str">
        <f>SUBSTITUTE(H8,"　","")</f>
        <v>京都府綾部市</v>
      </c>
      <c r="I6" s="48" t="str">
        <f t="shared" si="1"/>
        <v>綾部市営綾部駅南駐車場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駅</v>
      </c>
      <c r="T6" s="50" t="str">
        <f t="shared" si="1"/>
        <v>無</v>
      </c>
      <c r="U6" s="51">
        <f t="shared" si="1"/>
        <v>3259</v>
      </c>
      <c r="V6" s="51">
        <f t="shared" si="1"/>
        <v>90</v>
      </c>
      <c r="W6" s="51">
        <f t="shared" si="1"/>
        <v>200</v>
      </c>
      <c r="X6" s="50" t="str">
        <f t="shared" si="1"/>
        <v>無</v>
      </c>
      <c r="Y6" s="52">
        <f>IF(Y8="-",NA(),Y8)</f>
        <v>164.6</v>
      </c>
      <c r="Z6" s="52">
        <f t="shared" ref="Z6:AH6" si="2">IF(Z8="-",NA(),Z8)</f>
        <v>166.3</v>
      </c>
      <c r="AA6" s="52">
        <f t="shared" si="2"/>
        <v>76.400000000000006</v>
      </c>
      <c r="AB6" s="52">
        <f t="shared" si="2"/>
        <v>78.5</v>
      </c>
      <c r="AC6" s="52">
        <f t="shared" si="2"/>
        <v>109.1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42.9</v>
      </c>
      <c r="BG6" s="52">
        <f t="shared" ref="BG6:BO6" si="5">IF(BG8="-",NA(),BG8)</f>
        <v>44</v>
      </c>
      <c r="BH6" s="52">
        <f t="shared" si="5"/>
        <v>-26.3</v>
      </c>
      <c r="BI6" s="52">
        <f t="shared" si="5"/>
        <v>-22.6</v>
      </c>
      <c r="BJ6" s="52">
        <f t="shared" si="5"/>
        <v>8.4</v>
      </c>
      <c r="BK6" s="52">
        <f t="shared" si="5"/>
        <v>30.4</v>
      </c>
      <c r="BL6" s="52">
        <f t="shared" si="5"/>
        <v>33.6</v>
      </c>
      <c r="BM6" s="52">
        <f t="shared" si="5"/>
        <v>-122.5</v>
      </c>
      <c r="BN6" s="52">
        <f t="shared" si="5"/>
        <v>8.5</v>
      </c>
      <c r="BO6" s="52">
        <f t="shared" si="5"/>
        <v>26.6</v>
      </c>
      <c r="BP6" s="49" t="str">
        <f>IF(BP8="-","",IF(BP8="-","【-】","【"&amp;SUBSTITUTE(TEXT(BP8,"#,##0.0"),"-","△")&amp;"】"))</f>
        <v>【12.8】</v>
      </c>
      <c r="BQ6" s="53">
        <f>IF(BQ8="-",NA(),BQ8)</f>
        <v>3785</v>
      </c>
      <c r="BR6" s="53">
        <f t="shared" ref="BR6:BZ6" si="6">IF(BR8="-",NA(),BR8)</f>
        <v>3452</v>
      </c>
      <c r="BS6" s="53">
        <f t="shared" si="6"/>
        <v>-1142</v>
      </c>
      <c r="BT6" s="53">
        <f t="shared" si="6"/>
        <v>-1166</v>
      </c>
      <c r="BU6" s="53">
        <f t="shared" si="6"/>
        <v>471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102</v>
      </c>
      <c r="CM6" s="51">
        <f t="shared" ref="CM6:CN6" si="7">CM8</f>
        <v>0</v>
      </c>
      <c r="CN6" s="51">
        <f t="shared" si="7"/>
        <v>1000</v>
      </c>
      <c r="CO6" s="52"/>
      <c r="CP6" s="52"/>
      <c r="CQ6" s="52"/>
      <c r="CR6" s="52"/>
      <c r="CS6" s="52"/>
      <c r="CT6" s="52"/>
      <c r="CU6" s="52"/>
      <c r="CV6" s="52"/>
      <c r="CW6" s="52"/>
      <c r="CX6" s="52"/>
      <c r="CY6" s="49" t="s">
        <v>102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127.8</v>
      </c>
      <c r="DL6" s="52">
        <f t="shared" ref="DL6:DT6" si="9">IF(DL8="-",NA(),DL8)</f>
        <v>117.8</v>
      </c>
      <c r="DM6" s="52">
        <f t="shared" si="9"/>
        <v>46.7</v>
      </c>
      <c r="DN6" s="52">
        <f t="shared" si="9"/>
        <v>51.1</v>
      </c>
      <c r="DO6" s="52">
        <f t="shared" si="9"/>
        <v>52.2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103</v>
      </c>
      <c r="B7" s="48">
        <f t="shared" ref="B7:X7" si="10">B8</f>
        <v>2022</v>
      </c>
      <c r="C7" s="48">
        <f t="shared" si="10"/>
        <v>262030</v>
      </c>
      <c r="D7" s="48">
        <f t="shared" si="10"/>
        <v>47</v>
      </c>
      <c r="E7" s="48">
        <f t="shared" si="10"/>
        <v>14</v>
      </c>
      <c r="F7" s="48">
        <f t="shared" si="10"/>
        <v>0</v>
      </c>
      <c r="G7" s="48">
        <f t="shared" si="10"/>
        <v>2</v>
      </c>
      <c r="H7" s="48" t="str">
        <f t="shared" si="10"/>
        <v>京都府　綾部市</v>
      </c>
      <c r="I7" s="48" t="str">
        <f t="shared" si="10"/>
        <v>綾部市営綾部駅南駐車場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駅</v>
      </c>
      <c r="T7" s="50" t="str">
        <f t="shared" si="10"/>
        <v>無</v>
      </c>
      <c r="U7" s="51">
        <f t="shared" si="10"/>
        <v>3259</v>
      </c>
      <c r="V7" s="51">
        <f t="shared" si="10"/>
        <v>90</v>
      </c>
      <c r="W7" s="51">
        <f t="shared" si="10"/>
        <v>200</v>
      </c>
      <c r="X7" s="50" t="str">
        <f t="shared" si="10"/>
        <v>無</v>
      </c>
      <c r="Y7" s="52">
        <f>Y8</f>
        <v>164.6</v>
      </c>
      <c r="Z7" s="52">
        <f t="shared" ref="Z7:AH7" si="11">Z8</f>
        <v>166.3</v>
      </c>
      <c r="AA7" s="52">
        <f t="shared" si="11"/>
        <v>76.400000000000006</v>
      </c>
      <c r="AB7" s="52">
        <f t="shared" si="11"/>
        <v>78.5</v>
      </c>
      <c r="AC7" s="52">
        <f t="shared" si="11"/>
        <v>109.1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42.9</v>
      </c>
      <c r="BG7" s="52">
        <f t="shared" ref="BG7:BO7" si="14">BG8</f>
        <v>44</v>
      </c>
      <c r="BH7" s="52">
        <f t="shared" si="14"/>
        <v>-26.3</v>
      </c>
      <c r="BI7" s="52">
        <f t="shared" si="14"/>
        <v>-22.6</v>
      </c>
      <c r="BJ7" s="52">
        <f t="shared" si="14"/>
        <v>8.4</v>
      </c>
      <c r="BK7" s="52">
        <f t="shared" si="14"/>
        <v>30.4</v>
      </c>
      <c r="BL7" s="52">
        <f t="shared" si="14"/>
        <v>33.6</v>
      </c>
      <c r="BM7" s="52">
        <f t="shared" si="14"/>
        <v>-122.5</v>
      </c>
      <c r="BN7" s="52">
        <f t="shared" si="14"/>
        <v>8.5</v>
      </c>
      <c r="BO7" s="52">
        <f t="shared" si="14"/>
        <v>26.6</v>
      </c>
      <c r="BP7" s="49"/>
      <c r="BQ7" s="53">
        <f>BQ8</f>
        <v>3785</v>
      </c>
      <c r="BR7" s="53">
        <f t="shared" ref="BR7:BZ7" si="15">BR8</f>
        <v>3452</v>
      </c>
      <c r="BS7" s="53">
        <f t="shared" si="15"/>
        <v>-1142</v>
      </c>
      <c r="BT7" s="53">
        <f t="shared" si="15"/>
        <v>-1166</v>
      </c>
      <c r="BU7" s="53">
        <f t="shared" si="15"/>
        <v>471</v>
      </c>
      <c r="BV7" s="53">
        <f t="shared" si="15"/>
        <v>8183</v>
      </c>
      <c r="BW7" s="53">
        <f t="shared" si="15"/>
        <v>7940</v>
      </c>
      <c r="BX7" s="53">
        <f t="shared" si="15"/>
        <v>2576</v>
      </c>
      <c r="BY7" s="53">
        <f t="shared" si="15"/>
        <v>4153</v>
      </c>
      <c r="BZ7" s="53">
        <f t="shared" si="15"/>
        <v>6140</v>
      </c>
      <c r="CA7" s="51"/>
      <c r="CB7" s="52" t="s">
        <v>104</v>
      </c>
      <c r="CC7" s="52" t="s">
        <v>104</v>
      </c>
      <c r="CD7" s="52" t="s">
        <v>104</v>
      </c>
      <c r="CE7" s="52" t="s">
        <v>104</v>
      </c>
      <c r="CF7" s="52" t="s">
        <v>104</v>
      </c>
      <c r="CG7" s="52" t="s">
        <v>104</v>
      </c>
      <c r="CH7" s="52" t="s">
        <v>104</v>
      </c>
      <c r="CI7" s="52" t="s">
        <v>104</v>
      </c>
      <c r="CJ7" s="52" t="s">
        <v>104</v>
      </c>
      <c r="CK7" s="52" t="s">
        <v>102</v>
      </c>
      <c r="CL7" s="49"/>
      <c r="CM7" s="51">
        <f>CM8</f>
        <v>0</v>
      </c>
      <c r="CN7" s="51">
        <f>CN8</f>
        <v>1000</v>
      </c>
      <c r="CO7" s="52" t="s">
        <v>104</v>
      </c>
      <c r="CP7" s="52" t="s">
        <v>104</v>
      </c>
      <c r="CQ7" s="52" t="s">
        <v>104</v>
      </c>
      <c r="CR7" s="52" t="s">
        <v>104</v>
      </c>
      <c r="CS7" s="52" t="s">
        <v>104</v>
      </c>
      <c r="CT7" s="52" t="s">
        <v>104</v>
      </c>
      <c r="CU7" s="52" t="s">
        <v>104</v>
      </c>
      <c r="CV7" s="52" t="s">
        <v>104</v>
      </c>
      <c r="CW7" s="52" t="s">
        <v>104</v>
      </c>
      <c r="CX7" s="52" t="s">
        <v>102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127.8</v>
      </c>
      <c r="DL7" s="52">
        <f t="shared" ref="DL7:DT7" si="17">DL8</f>
        <v>117.8</v>
      </c>
      <c r="DM7" s="52">
        <f t="shared" si="17"/>
        <v>46.7</v>
      </c>
      <c r="DN7" s="52">
        <f t="shared" si="17"/>
        <v>51.1</v>
      </c>
      <c r="DO7" s="52">
        <f t="shared" si="17"/>
        <v>52.2</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262030</v>
      </c>
      <c r="D8" s="55">
        <v>47</v>
      </c>
      <c r="E8" s="55">
        <v>14</v>
      </c>
      <c r="F8" s="55">
        <v>0</v>
      </c>
      <c r="G8" s="55">
        <v>2</v>
      </c>
      <c r="H8" s="55" t="s">
        <v>105</v>
      </c>
      <c r="I8" s="55" t="s">
        <v>106</v>
      </c>
      <c r="J8" s="55" t="s">
        <v>107</v>
      </c>
      <c r="K8" s="55" t="s">
        <v>108</v>
      </c>
      <c r="L8" s="55" t="s">
        <v>109</v>
      </c>
      <c r="M8" s="55" t="s">
        <v>110</v>
      </c>
      <c r="N8" s="55" t="s">
        <v>111</v>
      </c>
      <c r="O8" s="56" t="s">
        <v>112</v>
      </c>
      <c r="P8" s="57" t="s">
        <v>113</v>
      </c>
      <c r="Q8" s="57" t="s">
        <v>114</v>
      </c>
      <c r="R8" s="58">
        <v>28</v>
      </c>
      <c r="S8" s="57" t="s">
        <v>115</v>
      </c>
      <c r="T8" s="57" t="s">
        <v>116</v>
      </c>
      <c r="U8" s="58">
        <v>3259</v>
      </c>
      <c r="V8" s="58">
        <v>90</v>
      </c>
      <c r="W8" s="58">
        <v>200</v>
      </c>
      <c r="X8" s="57" t="s">
        <v>116</v>
      </c>
      <c r="Y8" s="59">
        <v>164.6</v>
      </c>
      <c r="Z8" s="59">
        <v>166.3</v>
      </c>
      <c r="AA8" s="59">
        <v>76.400000000000006</v>
      </c>
      <c r="AB8" s="59">
        <v>78.5</v>
      </c>
      <c r="AC8" s="59">
        <v>109.1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42.9</v>
      </c>
      <c r="BG8" s="59">
        <v>44</v>
      </c>
      <c r="BH8" s="59">
        <v>-26.3</v>
      </c>
      <c r="BI8" s="59">
        <v>-22.6</v>
      </c>
      <c r="BJ8" s="59">
        <v>8.4</v>
      </c>
      <c r="BK8" s="59">
        <v>30.4</v>
      </c>
      <c r="BL8" s="59">
        <v>33.6</v>
      </c>
      <c r="BM8" s="59">
        <v>-122.5</v>
      </c>
      <c r="BN8" s="59">
        <v>8.5</v>
      </c>
      <c r="BO8" s="59">
        <v>26.6</v>
      </c>
      <c r="BP8" s="56">
        <v>12.8</v>
      </c>
      <c r="BQ8" s="60">
        <v>3785</v>
      </c>
      <c r="BR8" s="60">
        <v>3452</v>
      </c>
      <c r="BS8" s="60">
        <v>-1142</v>
      </c>
      <c r="BT8" s="61">
        <v>-1166</v>
      </c>
      <c r="BU8" s="61">
        <v>471</v>
      </c>
      <c r="BV8" s="60">
        <v>8183</v>
      </c>
      <c r="BW8" s="60">
        <v>7940</v>
      </c>
      <c r="BX8" s="60">
        <v>2576</v>
      </c>
      <c r="BY8" s="60">
        <v>4153</v>
      </c>
      <c r="BZ8" s="60">
        <v>6140</v>
      </c>
      <c r="CA8" s="58">
        <v>10556</v>
      </c>
      <c r="CB8" s="59" t="s">
        <v>109</v>
      </c>
      <c r="CC8" s="59" t="s">
        <v>109</v>
      </c>
      <c r="CD8" s="59" t="s">
        <v>109</v>
      </c>
      <c r="CE8" s="59" t="s">
        <v>109</v>
      </c>
      <c r="CF8" s="59" t="s">
        <v>109</v>
      </c>
      <c r="CG8" s="59" t="s">
        <v>109</v>
      </c>
      <c r="CH8" s="59" t="s">
        <v>109</v>
      </c>
      <c r="CI8" s="59" t="s">
        <v>109</v>
      </c>
      <c r="CJ8" s="59" t="s">
        <v>109</v>
      </c>
      <c r="CK8" s="59" t="s">
        <v>109</v>
      </c>
      <c r="CL8" s="56" t="s">
        <v>109</v>
      </c>
      <c r="CM8" s="58">
        <v>0</v>
      </c>
      <c r="CN8" s="58">
        <v>1000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83.1</v>
      </c>
      <c r="DF8" s="59">
        <v>54.4</v>
      </c>
      <c r="DG8" s="59">
        <v>70.3</v>
      </c>
      <c r="DH8" s="59">
        <v>70</v>
      </c>
      <c r="DI8" s="59">
        <v>47.6</v>
      </c>
      <c r="DJ8" s="56">
        <v>72.2</v>
      </c>
      <c r="DK8" s="59">
        <v>127.8</v>
      </c>
      <c r="DL8" s="59">
        <v>117.8</v>
      </c>
      <c r="DM8" s="59">
        <v>46.7</v>
      </c>
      <c r="DN8" s="59">
        <v>51.1</v>
      </c>
      <c r="DO8" s="59">
        <v>52.2</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14752</cp:lastModifiedBy>
  <cp:lastPrinted>2024-01-24T05:47:01Z</cp:lastPrinted>
  <dcterms:created xsi:type="dcterms:W3CDTF">2024-01-11T00:12:17Z</dcterms:created>
  <dcterms:modified xsi:type="dcterms:W3CDTF">2024-02-06T06:20:35Z</dcterms:modified>
  <cp:category/>
</cp:coreProperties>
</file>