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U:\財政課員\財政担当\決算統計\□地方公営企業決算統計関係\★令和４年度（R3決統）\照会\20230111 公営企業に係る「経営比較分析表」（令和３年度決算）の分析等について\05 ホームページ掲載\03ＨＰ公表データ\"/>
    </mc:Choice>
  </mc:AlternateContent>
  <xr:revisionPtr revIDLastSave="0" documentId="13_ncr:1_{3610B416-3CB6-4A93-A771-0A6843A3F031}" xr6:coauthVersionLast="45" xr6:coauthVersionMax="45" xr10:uidLastSave="{00000000-0000-0000-0000-000000000000}"/>
  <workbookProtection workbookAlgorithmName="SHA-512" workbookHashValue="0f5V6MF4oTq9z81peKvCmTSJKhaekGrDNvs+HwjQsgh/kJGa6oVSlvA4J0sPV7U+0UXIAIru9A+tMJUsQ+Ohiw==" workbookSaltValue="9mTXg3AdHydwW986I+8Pxw==" workbookSpinCount="100000" lockStructure="1"/>
  <bookViews>
    <workbookView xWindow="-120" yWindow="-120" windowWidth="29040" windowHeight="1584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<sst xmlns="http://schemas.openxmlformats.org/spreadsheetml/2006/main" count="228" uniqueCount="113">
  <si>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</si>
  <si>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</si>
  <si>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</si>
  <si>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</si>
  <si>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</si>
  <si>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</si>
  <si>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</si>
  <si>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</si>
  <si>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</si>
  <si>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</si>
  <si>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</si>
  <si>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</si>
  <si>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</si>
  <si>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</si>
  <si>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</si>
  <si>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</si>
  <si>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</si>
  <si>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</si>
  <si>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</si>
  <si>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</si>
  <si>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</si>
  <si>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</si>
  <si>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</si>
  <si>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</si>
  <si>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</si>
  <si>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</si>
  <si>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</si>
  <si>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</si>
  <si>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</si>
  <si>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</si>
  <si>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</si>
  <si>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</si>
  <si>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</si>
  <si>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</si>
  <si>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</si>
  <si>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</si>
  <si>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</si>
  <si>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</si>
  <si>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</si>
  <si>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</si>
  <si>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</si>
  <si>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</si>
  <si>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</si>
  <si>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</si>
  <si>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</si>
  <si>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</si>
  <si>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</si>
  <si>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</si>
  <si>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</si>
  <si>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</si>
  <si>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</si>
  <si>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</si>
  <si>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</si>
  <si>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</si>
  <si>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</si>
  <si>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</si>
  <si>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</si>
  <si>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</si>
  <si>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</si>
  <si>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</si>
  <si>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</si>
  <si>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</si>
  <si>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</si>
  <si>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</si>
  <si>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</si>
  <si>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</si>
  <si>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</si>
  <si>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</si>
  <si>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</si>
  <si>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</si>
  <si>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</si>
  <si>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</si>
  <si>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</si>
  <si>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</si>
  <si>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</si>
  <si>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</si>
  <si>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</si>
  <si>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</si>
  <si>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</si>
  <si>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</si>
  <si>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</si>
  <si>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</si>
  <si>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</si>
  <si>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</si>
  <si>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</si>
  <si>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</si>
  <si>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</si>
  <si>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</si>
  <si>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</si>
  <si>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</si>
  <si>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</si>
  <si>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</si>
  <si>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</si>
  <si>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綾部市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</si>
  <si>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</si>
  <si>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</si>
  <si>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</si>
  <si>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</si>
  <si>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</si>
  <si>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</si>
  <si>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</si>
  <si>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</si>
  <si>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</si>
  <si>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</si>
  <si>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</si>
  <si>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</si>
  <si>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</si>
  <si>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</si>
  <si>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</si>
  <si>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</si>
  <si>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経常収支比率は100％以上で累積欠損金もなく、流動比率についても100％以上となっているため、概ね健全経営ができています。
しかし、今後は、給水収益の減少や老朽施設の更新経費の増加など、一層経営状況が悪化することが予想されます。
今後とも、安全・安心な水を安定して供給し続けるために、水道事業ビジョンに基づき、水道施設の適切な管理運営や更新事業などを計画的に推進し、更なる経営の健全化に努めます。</t>
    <phoneticPr fontId="4"/>
  </si>
  <si>
    <t xml:space="preserve">①経常収支比率は105.65％と100％を上回っており、単年度収支は黒字です。しかし、給水収益が減少傾向にあるため、引き続き、事業の効率化、経費の削減に努めます。
②近年、累積欠損金は発生しておらず、健全経営ができています。
③流動比率は322.87％と100％を上回っており、短期的な債務に対して支払うことができる現金等がある状況を示しています。
④企業債残高対給水収益比率は、令和2年度の簡易水道事業統合により、大幅に企業債の現在高が増加しましたが、企業債の発行を抑制し安定経営に努めます。
⑤料金回収率は、令和2年度の簡易水道事業統合により給水原価が上がったことにより、88.64％と100％を下回っており、供給単価の見直しが必要と考えています。
⑥給水原価は244.47％と類似団体平均値を上回っています。これは、給水面積が広く、給水集落が点在しているため、設備投資、施設の維持管理費等に多額の経費が必要であることが影響しています。
⑦施設利用率は43.60％と類似団体平均値を下回っていますが、地域の特性上、お盆や年末年始など一時的に使用量が増加する時期があります。また、災害に対応できるように一定の余裕は必要と考えています。
⑧有収率は類似団体平均値並です。引き続き漏水調査を行い、計画的に老朽管の更新を行います。
</t>
    <rPh sb="190" eb="192">
      <t>レイワ</t>
    </rPh>
    <rPh sb="193" eb="195">
      <t>ネンド</t>
    </rPh>
    <rPh sb="256" eb="258">
      <t>レイワ</t>
    </rPh>
    <rPh sb="259" eb="261">
      <t>ネンド</t>
    </rPh>
    <rPh sb="273" eb="275">
      <t>キュウスイ</t>
    </rPh>
    <rPh sb="275" eb="277">
      <t>ゲンカ</t>
    </rPh>
    <rPh sb="307" eb="309">
      <t>キョウキュウ</t>
    </rPh>
    <rPh sb="309" eb="311">
      <t>タンカ</t>
    </rPh>
    <phoneticPr fontId="4"/>
  </si>
  <si>
    <t>①有形固定資産減価償却率は、令和2年度の簡易水道事業統合により、比較的新しい管路が多いことから、43.85％と類似団体を下回っています。今後も引き続き水道事業ビジョンにおける投資計画に基づいて、施設更新を実施していきます。
②管路経年化率は24.33％と類似団体平均値を上回っています。法定耐用年数を経過した管路を多く保有していることを示しているため、水道事業ビジョンにおける投資計画に基づいて、管路更新を実施していきます。
③管路更新率は0.35％と類似団体平均値を下回っていますが、安定経営のために計画的な管路更新を実施しています。</t>
    <rPh sb="14" eb="16">
      <t>レイワ</t>
    </rPh>
    <rPh sb="17" eb="19">
      <t>ネンド</t>
    </rPh>
    <rPh sb="20" eb="22">
      <t>カンイ</t>
    </rPh>
    <rPh sb="22" eb="24">
      <t>スイドウ</t>
    </rPh>
    <rPh sb="24" eb="26">
      <t>ジギョウ</t>
    </rPh>
    <rPh sb="26" eb="28">
      <t>トウゴウ</t>
    </rPh>
    <rPh sb="32" eb="35">
      <t>ヒカクテキ</t>
    </rPh>
    <rPh sb="35" eb="36">
      <t>アタラ</t>
    </rPh>
    <rPh sb="38" eb="40">
      <t>カンロ</t>
    </rPh>
    <rPh sb="41" eb="42">
      <t>オオ</t>
    </rPh>
    <rPh sb="60" eb="62">
      <t>シタマワ</t>
    </rPh>
    <rPh sb="68" eb="70">
      <t>コンゴ</t>
    </rPh>
    <rPh sb="71" eb="72">
      <t>ヒ</t>
    </rPh>
    <rPh sb="73" eb="74">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</si>
</sst>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1.48</c:v>
                </c:pt>
                <c:pt idx="1">
                  <c:v>1.93</c:v>
                </c:pt>
                <c:pt idx="2">
                  <c:v>0.26</c:v>
                </c:pt>
                <c:pt idx="3">
                  <c:v>0.32</c:v>
                </c:pt>
                <c:pt idx="4">
                  <c:v>0.35</c:v>
                </c:pt>
              </c:numCache>
            </c:numRef>
          </c:val>
          <c:extLst>
            <c:ext xmlns:c16="http://schemas.microsoft.com/office/drawing/2014/chart" uri="{C3380CC4-5D6E-409C-BE32-E72D297353CC}">
              <c16:uniqueId val="{00000000-997A-4E9C-877E-1A0986B8FD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0.56999999999999995</c:v>
                </c:pt>
                <c:pt idx="4">
                  <c:v>0.52</c:v>
                </c:pt>
              </c:numCache>
            </c:numRef>
          </c:val>
          <c:smooth val="0"/>
          <c:extLst>
            <c:ext xmlns:c16="http://schemas.microsoft.com/office/drawing/2014/chart" uri="{C3380CC4-5D6E-409C-BE32-E72D297353CC}">
              <c16:uniqueId val="{00000001-997A-4E9C-877E-1A0986B8FD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47.99</c:v>
                </c:pt>
                <c:pt idx="1">
                  <c:v>46.82</c:v>
                </c:pt>
                <c:pt idx="2">
                  <c:v>46.94</c:v>
                </c:pt>
                <c:pt idx="3">
                  <c:v>44.98</c:v>
                </c:pt>
                <c:pt idx="4">
                  <c:v>43.6</c:v>
                </c:pt>
              </c:numCache>
            </c:numRef>
          </c:val>
          <c:extLst>
            <c:ext xmlns:c16="http://schemas.microsoft.com/office/drawing/2014/chart" uri="{C3380CC4-5D6E-409C-BE32-E72D297353CC}">
              <c16:uniqueId val="{00000000-7D22-4716-940C-A881E763D4E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60.12</c:v>
                </c:pt>
                <c:pt idx="4">
                  <c:v>60.34</c:v>
                </c:pt>
              </c:numCache>
            </c:numRef>
          </c:val>
          <c:smooth val="0"/>
          <c:extLst>
            <c:ext xmlns:c16="http://schemas.microsoft.com/office/drawing/2014/chart" uri="{C3380CC4-5D6E-409C-BE32-E72D297353CC}">
              <c16:uniqueId val="{00000001-7D22-4716-940C-A881E763D4E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83.24</c:v>
                </c:pt>
                <c:pt idx="1">
                  <c:v>83.3</c:v>
                </c:pt>
                <c:pt idx="2">
                  <c:v>83.32</c:v>
                </c:pt>
                <c:pt idx="3">
                  <c:v>84.06</c:v>
                </c:pt>
                <c:pt idx="4">
                  <c:v>84.11</c:v>
                </c:pt>
              </c:numCache>
            </c:numRef>
          </c:val>
          <c:extLst>
            <c:ext xmlns:c16="http://schemas.microsoft.com/office/drawing/2014/chart" uri="{C3380CC4-5D6E-409C-BE32-E72D297353CC}">
              <c16:uniqueId val="{00000000-083D-465B-BE27-4FCB2AD2585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84.24</c:v>
                </c:pt>
                <c:pt idx="4">
                  <c:v>84.19</c:v>
                </c:pt>
              </c:numCache>
            </c:numRef>
          </c:val>
          <c:smooth val="0"/>
          <c:extLst>
            <c:ext xmlns:c16="http://schemas.microsoft.com/office/drawing/2014/chart" uri="{C3380CC4-5D6E-409C-BE32-E72D297353CC}">
              <c16:uniqueId val="{00000001-083D-465B-BE27-4FCB2AD2585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106.81</c:v>
                </c:pt>
                <c:pt idx="1">
                  <c:v>109.4</c:v>
                </c:pt>
                <c:pt idx="2">
                  <c:v>119.11</c:v>
                </c:pt>
                <c:pt idx="3">
                  <c:v>106.17</c:v>
                </c:pt>
                <c:pt idx="4">
                  <c:v>105.65</c:v>
                </c:pt>
              </c:numCache>
            </c:numRef>
          </c:val>
          <c:extLst>
            <c:ext xmlns:c16="http://schemas.microsoft.com/office/drawing/2014/chart" uri="{C3380CC4-5D6E-409C-BE32-E72D297353CC}">
              <c16:uniqueId val="{00000000-2C61-4CA7-958A-758C5DEF3B4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108.83</c:v>
                </c:pt>
                <c:pt idx="4">
                  <c:v>109.23</c:v>
                </c:pt>
              </c:numCache>
            </c:numRef>
          </c:val>
          <c:smooth val="0"/>
          <c:extLst>
            <c:ext xmlns:c16="http://schemas.microsoft.com/office/drawing/2014/chart" uri="{C3380CC4-5D6E-409C-BE32-E72D297353CC}">
              <c16:uniqueId val="{00000001-2C61-4CA7-958A-758C5DEF3B4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46.91</c:v>
                </c:pt>
                <c:pt idx="1">
                  <c:v>48.11</c:v>
                </c:pt>
                <c:pt idx="2">
                  <c:v>49.63</c:v>
                </c:pt>
                <c:pt idx="3">
                  <c:v>42.38</c:v>
                </c:pt>
                <c:pt idx="4">
                  <c:v>43.85</c:v>
                </c:pt>
              </c:numCache>
            </c:numRef>
          </c:val>
          <c:extLst>
            <c:ext xmlns:c16="http://schemas.microsoft.com/office/drawing/2014/chart" uri="{C3380CC4-5D6E-409C-BE32-E72D297353CC}">
              <c16:uniqueId val="{00000000-A6C8-4718-9D9E-06A747BF74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48.83</c:v>
                </c:pt>
                <c:pt idx="4">
                  <c:v>49.96</c:v>
                </c:pt>
              </c:numCache>
            </c:numRef>
          </c:val>
          <c:smooth val="0"/>
          <c:extLst>
            <c:ext xmlns:c16="http://schemas.microsoft.com/office/drawing/2014/chart" uri="{C3380CC4-5D6E-409C-BE32-E72D297353CC}">
              <c16:uniqueId val="{00000001-A6C8-4718-9D9E-06A747BF74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31.88</c:v>
                </c:pt>
                <c:pt idx="1">
                  <c:v>31.14</c:v>
                </c:pt>
                <c:pt idx="2">
                  <c:v>31.16</c:v>
                </c:pt>
                <c:pt idx="3">
                  <c:v>25.06</c:v>
                </c:pt>
                <c:pt idx="4">
                  <c:v>24.33</c:v>
                </c:pt>
              </c:numCache>
            </c:numRef>
          </c:val>
          <c:extLst>
            <c:ext xmlns:c16="http://schemas.microsoft.com/office/drawing/2014/chart" uri="{C3380CC4-5D6E-409C-BE32-E72D297353CC}">
              <c16:uniqueId val="{00000000-03CD-42AE-B152-CFAEAF907D5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18.18</c:v>
                </c:pt>
                <c:pt idx="4">
                  <c:v>19.32</c:v>
                </c:pt>
              </c:numCache>
            </c:numRef>
          </c:val>
          <c:smooth val="0"/>
          <c:extLst>
            <c:ext xmlns:c16="http://schemas.microsoft.com/office/drawing/2014/chart" uri="{C3380CC4-5D6E-409C-BE32-E72D297353CC}">
              <c16:uniqueId val="{00000001-03CD-42AE-B152-CFAEAF907D5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93B-453C-909D-7A17F26DD65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4.34</c:v>
                </c:pt>
                <c:pt idx="4">
                  <c:v>4.6900000000000004</c:v>
                </c:pt>
              </c:numCache>
            </c:numRef>
          </c:val>
          <c:smooth val="0"/>
          <c:extLst>
            <c:ext xmlns:c16="http://schemas.microsoft.com/office/drawing/2014/chart" uri="{C3380CC4-5D6E-409C-BE32-E72D297353CC}">
              <c16:uniqueId val="{00000001-693B-453C-909D-7A17F26DD65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276.43</c:v>
                </c:pt>
                <c:pt idx="1">
                  <c:v>319.64</c:v>
                </c:pt>
                <c:pt idx="2">
                  <c:v>385.09</c:v>
                </c:pt>
                <c:pt idx="3">
                  <c:v>276.57</c:v>
                </c:pt>
                <c:pt idx="4">
                  <c:v>322.87</c:v>
                </c:pt>
              </c:numCache>
            </c:numRef>
          </c:val>
          <c:extLst>
            <c:ext xmlns:c16="http://schemas.microsoft.com/office/drawing/2014/chart" uri="{C3380CC4-5D6E-409C-BE32-E72D297353CC}">
              <c16:uniqueId val="{00000000-35C0-478B-BA24-FE9B981E25D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327.77</c:v>
                </c:pt>
                <c:pt idx="4">
                  <c:v>338.02</c:v>
                </c:pt>
              </c:numCache>
            </c:numRef>
          </c:val>
          <c:smooth val="0"/>
          <c:extLst>
            <c:ext xmlns:c16="http://schemas.microsoft.com/office/drawing/2014/chart" uri="{C3380CC4-5D6E-409C-BE32-E72D297353CC}">
              <c16:uniqueId val="{00000001-35C0-478B-BA24-FE9B981E25D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415.84</c:v>
                </c:pt>
                <c:pt idx="1">
                  <c:v>394.12</c:v>
                </c:pt>
                <c:pt idx="2">
                  <c:v>371.48</c:v>
                </c:pt>
                <c:pt idx="3">
                  <c:v>642.24</c:v>
                </c:pt>
                <c:pt idx="4">
                  <c:v>614.99</c:v>
                </c:pt>
              </c:numCache>
            </c:numRef>
          </c:val>
          <c:extLst>
            <c:ext xmlns:c16="http://schemas.microsoft.com/office/drawing/2014/chart" uri="{C3380CC4-5D6E-409C-BE32-E72D297353CC}">
              <c16:uniqueId val="{00000000-20F5-495A-9E5F-11D4D453A1B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397.1</c:v>
                </c:pt>
                <c:pt idx="4">
                  <c:v>379.91</c:v>
                </c:pt>
              </c:numCache>
            </c:numRef>
          </c:val>
          <c:smooth val="0"/>
          <c:extLst>
            <c:ext xmlns:c16="http://schemas.microsoft.com/office/drawing/2014/chart" uri="{C3380CC4-5D6E-409C-BE32-E72D297353CC}">
              <c16:uniqueId val="{00000001-20F5-495A-9E5F-11D4D453A1B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101.87</c:v>
                </c:pt>
                <c:pt idx="1">
                  <c:v>102.9</c:v>
                </c:pt>
                <c:pt idx="2">
                  <c:v>116.65</c:v>
                </c:pt>
                <c:pt idx="3">
                  <c:v>92.95</c:v>
                </c:pt>
                <c:pt idx="4">
                  <c:v>88.64</c:v>
                </c:pt>
              </c:numCache>
            </c:numRef>
          </c:val>
          <c:extLst>
            <c:ext xmlns:c16="http://schemas.microsoft.com/office/drawing/2014/chart" uri="{C3380CC4-5D6E-409C-BE32-E72D297353CC}">
              <c16:uniqueId val="{00000000-F96A-4321-9979-CD574AFD69F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95.79</c:v>
                </c:pt>
                <c:pt idx="4">
                  <c:v>98.3</c:v>
                </c:pt>
              </c:numCache>
            </c:numRef>
          </c:val>
          <c:smooth val="0"/>
          <c:extLst>
            <c:ext xmlns:c16="http://schemas.microsoft.com/office/drawing/2014/chart" uri="{C3380CC4-5D6E-409C-BE32-E72D297353CC}">
              <c16:uniqueId val="{00000001-F96A-4321-9979-CD574AFD69F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213.25</c:v>
                </c:pt>
                <c:pt idx="1">
                  <c:v>213.37</c:v>
                </c:pt>
                <c:pt idx="2">
                  <c:v>185.59</c:v>
                </c:pt>
                <c:pt idx="3">
                  <c:v>232.19</c:v>
                </c:pt>
                <c:pt idx="4">
                  <c:v>244.47</c:v>
                </c:pt>
              </c:numCache>
            </c:numRef>
          </c:val>
          <c:extLst>
            <c:ext xmlns:c16="http://schemas.microsoft.com/office/drawing/2014/chart" uri="{C3380CC4-5D6E-409C-BE32-E72D297353CC}">
              <c16:uniqueId val="{00000000-3141-437B-AFB0-8DB2E5128D6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171.13</c:v>
                </c:pt>
                <c:pt idx="4">
                  <c:v>173.7</c:v>
                </c:pt>
              </c:numCache>
            </c:numRef>
          </c:val>
          <c:smooth val="0"/>
          <c:extLst>
            <c:ext xmlns:c16="http://schemas.microsoft.com/office/drawing/2014/chart" uri="{C3380CC4-5D6E-409C-BE32-E72D297353CC}">
              <c16:uniqueId val="{00000001-3141-437B-AFB0-8DB2E5128D6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京都府　綾部市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f>データ!$R$6</f>
        <v>32384</v>
      </c>
      <c r="AM8" s="66"/>
      <c r="AN8" s="66"/>
      <c r="AO8" s="66"/>
      <c r="AP8" s="66"/>
      <c r="AQ8" s="66"/>
      <c r="AR8" s="66"/>
      <c r="AS8" s="66"/>
      <c r="AT8" s="37">
        <f>データ!$S$6</f>
        <v>347.1</v>
      </c>
      <c r="AU8" s="38"/>
      <c r="AV8" s="38"/>
      <c r="AW8" s="38"/>
      <c r="AX8" s="38"/>
      <c r="AY8" s="38"/>
      <c r="AZ8" s="38"/>
      <c r="BA8" s="38"/>
      <c r="BB8" s="55">
        <f>データ!$T$6</f>
        <v>93.3</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67.010000000000005</v>
      </c>
      <c r="J10" s="38"/>
      <c r="K10" s="38"/>
      <c r="L10" s="38"/>
      <c r="M10" s="38"/>
      <c r="N10" s="38"/>
      <c r="O10" s="65"/>
      <c r="P10" s="55">
        <f>データ!$P$6</f>
        <v>98.32</v>
      </c>
      <c r="Q10" s="55"/>
      <c r="R10" s="55"/>
      <c r="S10" s="55"/>
      <c r="T10" s="55"/>
      <c r="U10" s="55"/>
      <c r="V10" s="55"/>
      <c r="W10" s="66">
        <f>データ!$Q$6</f>
        <v>4180</v>
      </c>
      <c r="X10" s="66"/>
      <c r="Y10" s="66"/>
      <c r="Z10" s="66"/>
      <c r="AA10" s="66"/>
      <c r="AB10" s="66"/>
      <c r="AC10" s="66"/>
      <c r="AD10" s="2"/>
      <c r="AE10" s="2"/>
      <c r="AF10" s="2"/>
      <c r="AG10" s="2"/>
      <c r="AH10" s="2"/>
      <c r="AI10" s="2"/>
      <c r="AJ10" s="2"/>
      <c r="AK10" s="2"/>
      <c r="AL10" s="66">
        <f>データ!$U$6</f>
        <v>30560</v>
      </c>
      <c r="AM10" s="66"/>
      <c r="AN10" s="66"/>
      <c r="AO10" s="66"/>
      <c r="AP10" s="66"/>
      <c r="AQ10" s="66"/>
      <c r="AR10" s="66"/>
      <c r="AS10" s="66"/>
      <c r="AT10" s="37">
        <f>データ!$V$6</f>
        <v>87.14</v>
      </c>
      <c r="AU10" s="38"/>
      <c r="AV10" s="38"/>
      <c r="AW10" s="38"/>
      <c r="AX10" s="38"/>
      <c r="AY10" s="38"/>
      <c r="AZ10" s="38"/>
      <c r="BA10" s="38"/>
      <c r="BB10" s="55">
        <f>データ!$W$6</f>
        <v>350.7</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111</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110</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a5BbGLmOgyXdyDnJQ1oPRm6tY4w2vDpKZPdBv4bG4usjSyYTwq5dLHZ4b3woaIbvMl6U19tesNioxhKnruC4kw==" saltValue="bxReeUuccxyAsv6fi6XNl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262030</v>
      </c>
      <c r="D6" s="20">
        <f t="shared" si="3"/>
        <v>46</v>
      </c>
      <c r="E6" s="20">
        <f t="shared" si="3"/>
        <v>1</v>
      </c>
      <c r="F6" s="20">
        <f t="shared" si="3"/>
        <v>0</v>
      </c>
      <c r="G6" s="20">
        <f t="shared" si="3"/>
        <v>1</v>
      </c>
      <c r="H6" s="20" t="str">
        <f t="shared" si="3"/>
        <v>京都府　綾部市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67.010000000000005</v>
      </c>
      <c r="P6" s="21">
        <f t="shared" si="3"/>
        <v>98.32</v>
      </c>
      <c r="Q6" s="21">
        <f t="shared" si="3"/>
        <v>4180</v>
      </c>
      <c r="R6" s="21">
        <f t="shared" si="3"/>
        <v>32384</v>
      </c>
      <c r="S6" s="21">
        <f t="shared" si="3"/>
        <v>347.1</v>
      </c>
      <c r="T6" s="21">
        <f t="shared" si="3"/>
        <v>93.3</v>
      </c>
      <c r="U6" s="21">
        <f t="shared" si="3"/>
        <v>30560</v>
      </c>
      <c r="V6" s="21">
        <f t="shared" si="3"/>
        <v>87.14</v>
      </c>
      <c r="W6" s="21">
        <f t="shared" si="3"/>
        <v>350.7</v>
      </c>
      <c r="X6" s="22">
        <f>IF(X7="",NA(),X7)</f>
        <v>106.81</v>
      </c>
      <c r="Y6" s="22">
        <f t="shared" ref="Y6:AG6" si="4">IF(Y7="",NA(),Y7)</f>
        <v>109.4</v>
      </c>
      <c r="Z6" s="22">
        <f t="shared" si="4"/>
        <v>119.11</v>
      </c>
      <c r="AA6" s="22">
        <f t="shared" si="4"/>
        <v>106.17</v>
      </c>
      <c r="AB6" s="22">
        <f t="shared" si="4"/>
        <v>105.65</v>
      </c>
      <c r="AC6" s="22">
        <f t="shared" si="4"/>
        <v>110.05</v>
      </c>
      <c r="AD6" s="22">
        <f t="shared" si="4"/>
        <v>108.87</v>
      </c>
      <c r="AE6" s="22">
        <f t="shared" si="4"/>
        <v>108.61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2.64</v>
      </c>
      <c r="AO6" s="22">
        <f t="shared" si="5"/>
        <v>3.16</v>
      </c>
      <c r="AP6" s="22">
        <f t="shared" si="5"/>
        <v>3.59</v>
      </c>
      <c r="AQ6" s="22">
        <f t="shared" si="5"/>
        <v>4.34</v>
      </c>
      <c r="AR6" s="22">
        <f t="shared" si="5"/>
        <v>4.6900000000000004</v>
      </c>
      <c r="AS6" s="21" t="str">
        <f>IF(AS7="","",IF(AS7="-","【-】","【"&amp;SUBSTITUTE(TEXT(AS7,"#,##0.00"),"-","△")&amp;"】"))</f>
        <v>【1.30】</v>
      </c>
      <c r="AT6" s="22">
        <f>IF(AT7="",NA(),AT7)</f>
        <v>276.43</v>
      </c>
      <c r="AU6" s="22">
        <f t="shared" ref="AU6:BC6" si="6">IF(AU7="",NA(),AU7)</f>
        <v>319.64</v>
      </c>
      <c r="AV6" s="22">
        <f t="shared" si="6"/>
        <v>385.09</v>
      </c>
      <c r="AW6" s="22">
        <f t="shared" si="6"/>
        <v>276.57</v>
      </c>
      <c r="AX6" s="22">
        <f t="shared" si="6"/>
        <v>322.87</v>
      </c>
      <c r="AY6" s="22">
        <f t="shared" si="6"/>
        <v>359.47</v>
      </c>
      <c r="AZ6" s="22">
        <f t="shared" si="6"/>
        <v>369.69</v>
      </c>
      <c r="BA6" s="22">
        <f t="shared" si="6"/>
        <v>379.08</v>
      </c>
      <c r="BB6" s="22">
        <f t="shared" si="6"/>
        <v>327.77</v>
      </c>
      <c r="BC6" s="22">
        <f t="shared" si="6"/>
        <v>338.02</v>
      </c>
      <c r="BD6" s="21" t="str">
        <f>IF(BD7="","",IF(BD7="-","【-】","【"&amp;SUBSTITUTE(TEXT(BD7,"#,##0.00"),"-","△")&amp;"】"))</f>
        <v>【261.51】</v>
      </c>
      <c r="BE6" s="22">
        <f>IF(BE7="",NA(),BE7)</f>
        <v>415.84</v>
      </c>
      <c r="BF6" s="22">
        <f t="shared" ref="BF6:BN6" si="7">IF(BF7="",NA(),BF7)</f>
        <v>394.12</v>
      </c>
      <c r="BG6" s="22">
        <f t="shared" si="7"/>
        <v>371.48</v>
      </c>
      <c r="BH6" s="22">
        <f t="shared" si="7"/>
        <v>642.24</v>
      </c>
      <c r="BI6" s="22">
        <f t="shared" si="7"/>
        <v>614.99</v>
      </c>
      <c r="BJ6" s="22">
        <f t="shared" si="7"/>
        <v>401.79</v>
      </c>
      <c r="BK6" s="22">
        <f t="shared" si="7"/>
        <v>402.99</v>
      </c>
      <c r="BL6" s="22">
        <f t="shared" si="7"/>
        <v>398.98</v>
      </c>
      <c r="BM6" s="22">
        <f t="shared" si="7"/>
        <v>397.1</v>
      </c>
      <c r="BN6" s="22">
        <f t="shared" si="7"/>
        <v>379.91</v>
      </c>
      <c r="BO6" s="21" t="str">
        <f>IF(BO7="","",IF(BO7="-","【-】","【"&amp;SUBSTITUTE(TEXT(BO7,"#,##0.00"),"-","△")&amp;"】"))</f>
        <v>【265.16】</v>
      </c>
      <c r="BP6" s="22">
        <f>IF(BP7="",NA(),BP7)</f>
        <v>101.87</v>
      </c>
      <c r="BQ6" s="22">
        <f t="shared" ref="BQ6:BY6" si="8">IF(BQ7="",NA(),BQ7)</f>
        <v>102.9</v>
      </c>
      <c r="BR6" s="22">
        <f t="shared" si="8"/>
        <v>116.65</v>
      </c>
      <c r="BS6" s="22">
        <f t="shared" si="8"/>
        <v>92.95</v>
      </c>
      <c r="BT6" s="22">
        <f t="shared" si="8"/>
        <v>88.64</v>
      </c>
      <c r="BU6" s="22">
        <f t="shared" si="8"/>
        <v>100.12</v>
      </c>
      <c r="BV6" s="22">
        <f t="shared" si="8"/>
        <v>98.66</v>
      </c>
      <c r="BW6" s="22">
        <f t="shared" si="8"/>
        <v>98.64</v>
      </c>
      <c r="BX6" s="22">
        <f t="shared" si="8"/>
        <v>95.79</v>
      </c>
      <c r="BY6" s="22">
        <f t="shared" si="8"/>
        <v>98.3</v>
      </c>
      <c r="BZ6" s="21" t="str">
        <f>IF(BZ7="","",IF(BZ7="-","【-】","【"&amp;SUBSTITUTE(TEXT(BZ7,"#,##0.00"),"-","△")&amp;"】"))</f>
        <v>【102.35】</v>
      </c>
      <c r="CA6" s="22">
        <f>IF(CA7="",NA(),CA7)</f>
        <v>213.25</v>
      </c>
      <c r="CB6" s="22">
        <f t="shared" ref="CB6:CJ6" si="9">IF(CB7="",NA(),CB7)</f>
        <v>213.37</v>
      </c>
      <c r="CC6" s="22">
        <f t="shared" si="9"/>
        <v>185.59</v>
      </c>
      <c r="CD6" s="22">
        <f t="shared" si="9"/>
        <v>232.19</v>
      </c>
      <c r="CE6" s="22">
        <f t="shared" si="9"/>
        <v>244.47</v>
      </c>
      <c r="CF6" s="22">
        <f t="shared" si="9"/>
        <v>174.97</v>
      </c>
      <c r="CG6" s="22">
        <f t="shared" si="9"/>
        <v>178.59</v>
      </c>
      <c r="CH6" s="22">
        <f t="shared" si="9"/>
        <v>178.92</v>
      </c>
      <c r="CI6" s="22">
        <f t="shared" si="9"/>
        <v>171.13</v>
      </c>
      <c r="CJ6" s="22">
        <f t="shared" si="9"/>
        <v>173.7</v>
      </c>
      <c r="CK6" s="21" t="str">
        <f>IF(CK7="","",IF(CK7="-","【-】","【"&amp;SUBSTITUTE(TEXT(CK7,"#,##0.00"),"-","△")&amp;"】"))</f>
        <v>【167.74】</v>
      </c>
      <c r="CL6" s="22">
        <f>IF(CL7="",NA(),CL7)</f>
        <v>47.99</v>
      </c>
      <c r="CM6" s="22">
        <f t="shared" ref="CM6:CU6" si="10">IF(CM7="",NA(),CM7)</f>
        <v>46.82</v>
      </c>
      <c r="CN6" s="22">
        <f t="shared" si="10"/>
        <v>46.94</v>
      </c>
      <c r="CO6" s="22">
        <f t="shared" si="10"/>
        <v>44.98</v>
      </c>
      <c r="CP6" s="22">
        <f t="shared" si="10"/>
        <v>43.6</v>
      </c>
      <c r="CQ6" s="22">
        <f t="shared" si="10"/>
        <v>55.63</v>
      </c>
      <c r="CR6" s="22">
        <f t="shared" si="10"/>
        <v>55.03</v>
      </c>
      <c r="CS6" s="22">
        <f t="shared" si="10"/>
        <v>55.14</v>
      </c>
      <c r="CT6" s="22">
        <f t="shared" si="10"/>
        <v>60.12</v>
      </c>
      <c r="CU6" s="22">
        <f t="shared" si="10"/>
        <v>60.34</v>
      </c>
      <c r="CV6" s="21" t="str">
        <f>IF(CV7="","",IF(CV7="-","【-】","【"&amp;SUBSTITUTE(TEXT(CV7,"#,##0.00"),"-","△")&amp;"】"))</f>
        <v>【60.29】</v>
      </c>
      <c r="CW6" s="22">
        <f>IF(CW7="",NA(),CW7)</f>
        <v>83.24</v>
      </c>
      <c r="CX6" s="22">
        <f t="shared" ref="CX6:DF6" si="11">IF(CX7="",NA(),CX7)</f>
        <v>83.3</v>
      </c>
      <c r="CY6" s="22">
        <f t="shared" si="11"/>
        <v>83.32</v>
      </c>
      <c r="CZ6" s="22">
        <f t="shared" si="11"/>
        <v>84.06</v>
      </c>
      <c r="DA6" s="22">
        <f t="shared" si="11"/>
        <v>84.11</v>
      </c>
      <c r="DB6" s="22">
        <f t="shared" si="11"/>
        <v>82.04</v>
      </c>
      <c r="DC6" s="22">
        <f t="shared" si="11"/>
        <v>81.900000000000006</v>
      </c>
      <c r="DD6" s="22">
        <f t="shared" si="11"/>
        <v>81.39</v>
      </c>
      <c r="DE6" s="22">
        <f t="shared" si="11"/>
        <v>84.24</v>
      </c>
      <c r="DF6" s="22">
        <f t="shared" si="11"/>
        <v>84.19</v>
      </c>
      <c r="DG6" s="21" t="str">
        <f>IF(DG7="","",IF(DG7="-","【-】","【"&amp;SUBSTITUTE(TEXT(DG7,"#,##0.00"),"-","△")&amp;"】"))</f>
        <v>【90.12】</v>
      </c>
      <c r="DH6" s="22">
        <f>IF(DH7="",NA(),DH7)</f>
        <v>46.91</v>
      </c>
      <c r="DI6" s="22">
        <f t="shared" ref="DI6:DQ6" si="12">IF(DI7="",NA(),DI7)</f>
        <v>48.11</v>
      </c>
      <c r="DJ6" s="22">
        <f t="shared" si="12"/>
        <v>49.63</v>
      </c>
      <c r="DK6" s="22">
        <f t="shared" si="12"/>
        <v>42.38</v>
      </c>
      <c r="DL6" s="22">
        <f t="shared" si="12"/>
        <v>43.85</v>
      </c>
      <c r="DM6" s="22">
        <f t="shared" si="12"/>
        <v>48.05</v>
      </c>
      <c r="DN6" s="22">
        <f t="shared" si="12"/>
        <v>48.87</v>
      </c>
      <c r="DO6" s="22">
        <f t="shared" si="12"/>
        <v>49.92</v>
      </c>
      <c r="DP6" s="22">
        <f t="shared" si="12"/>
        <v>48.83</v>
      </c>
      <c r="DQ6" s="22">
        <f t="shared" si="12"/>
        <v>49.96</v>
      </c>
      <c r="DR6" s="21" t="str">
        <f>IF(DR7="","",IF(DR7="-","【-】","【"&amp;SUBSTITUTE(TEXT(DR7,"#,##0.00"),"-","△")&amp;"】"))</f>
        <v>【50.88】</v>
      </c>
      <c r="DS6" s="22">
        <f>IF(DS7="",NA(),DS7)</f>
        <v>31.88</v>
      </c>
      <c r="DT6" s="22">
        <f t="shared" ref="DT6:EB6" si="13">IF(DT7="",NA(),DT7)</f>
        <v>31.14</v>
      </c>
      <c r="DU6" s="22">
        <f t="shared" si="13"/>
        <v>31.16</v>
      </c>
      <c r="DV6" s="22">
        <f t="shared" si="13"/>
        <v>25.06</v>
      </c>
      <c r="DW6" s="22">
        <f t="shared" si="13"/>
        <v>24.33</v>
      </c>
      <c r="DX6" s="22">
        <f t="shared" si="13"/>
        <v>13.39</v>
      </c>
      <c r="DY6" s="22">
        <f t="shared" si="13"/>
        <v>14.85</v>
      </c>
      <c r="DZ6" s="22">
        <f t="shared" si="13"/>
        <v>16.88</v>
      </c>
      <c r="EA6" s="22">
        <f t="shared" si="13"/>
        <v>18.18</v>
      </c>
      <c r="EB6" s="22">
        <f t="shared" si="13"/>
        <v>19.32</v>
      </c>
      <c r="EC6" s="21" t="str">
        <f>IF(EC7="","",IF(EC7="-","【-】","【"&amp;SUBSTITUTE(TEXT(EC7,"#,##0.00"),"-","△")&amp;"】"))</f>
        <v>【22.30】</v>
      </c>
      <c r="ED6" s="22">
        <f>IF(ED7="",NA(),ED7)</f>
        <v>1.48</v>
      </c>
      <c r="EE6" s="22">
        <f t="shared" ref="EE6:EM6" si="14">IF(EE7="",NA(),EE7)</f>
        <v>1.93</v>
      </c>
      <c r="EF6" s="22">
        <f t="shared" si="14"/>
        <v>0.26</v>
      </c>
      <c r="EG6" s="22">
        <f t="shared" si="14"/>
        <v>0.32</v>
      </c>
      <c r="EH6" s="22">
        <f t="shared" si="14"/>
        <v>0.35</v>
      </c>
      <c r="EI6" s="22">
        <f t="shared" si="14"/>
        <v>0.54</v>
      </c>
      <c r="EJ6" s="22">
        <f t="shared" si="14"/>
        <v>0.5</v>
      </c>
      <c r="EK6" s="22">
        <f t="shared" si="14"/>
        <v>0.52</v>
      </c>
      <c r="EL6" s="22">
        <f t="shared" si="14"/>
        <v>0.56999999999999995</v>
      </c>
      <c r="EM6" s="22">
        <f t="shared" si="14"/>
        <v>0.52</v>
      </c>
      <c r="EN6" s="21" t="str">
        <f>IF(EN7="","",IF(EN7="-","【-】","【"&amp;SUBSTITUTE(TEXT(EN7,"#,##0.00"),"-","△")&amp;"】"))</f>
        <v>【0.66】</v>
      </c>
    </row>
    <row r="7" spans="1:144" s="23" customFormat="1" x14ac:dyDescent="0.15">
      <c r="A7" s="15"/>
      <c r="B7" s="24">
        <v>2021</v>
      </c>
      <c r="C7" s="24">
        <v>262030</v>
      </c>
      <c r="D7" s="24">
        <v>46</v>
      </c>
      <c r="E7" s="24">
        <v>1</v>
      </c>
      <c r="F7" s="24">
        <v>0</v>
      </c>
      <c r="G7" s="24">
        <v>1</v>
      </c>
      <c r="H7" s="24" t="s">
        <v>93</v>
      </c>
      <c r="I7" s="24" t="s">
        <v>94</v>
      </c>
      <c r="J7" s="24" t="s">
        <v>95</v>
      </c>
      <c r="K7" s="24" t="s">
        <v>96</v>
      </c>
      <c r="L7" s="24" t="s">
        <v>97</v>
      </c>
      <c r="M7" s="24" t="s">
        <v>98</v>
      </c>
      <c r="N7" s="25" t="s">
        <v>99</v>
      </c>
      <c r="O7" s="25">
        <v>67.010000000000005</v>
      </c>
      <c r="P7" s="25">
        <v>98.32</v>
      </c>
      <c r="Q7" s="25">
        <v>4180</v>
      </c>
      <c r="R7" s="25">
        <v>32384</v>
      </c>
      <c r="S7" s="25">
        <v>347.1</v>
      </c>
      <c r="T7" s="25">
        <v>93.3</v>
      </c>
      <c r="U7" s="25">
        <v>30560</v>
      </c>
      <c r="V7" s="25">
        <v>87.14</v>
      </c>
      <c r="W7" s="25">
        <v>350.7</v>
      </c>
      <c r="X7" s="25">
        <v>106.81</v>
      </c>
      <c r="Y7" s="25">
        <v>109.4</v>
      </c>
      <c r="Z7" s="25">
        <v>119.11</v>
      </c>
      <c r="AA7" s="25">
        <v>106.17</v>
      </c>
      <c r="AB7" s="25">
        <v>105.65</v>
      </c>
      <c r="AC7" s="25">
        <v>110.05</v>
      </c>
      <c r="AD7" s="25">
        <v>108.87</v>
      </c>
      <c r="AE7" s="25">
        <v>108.61</v>
      </c>
      <c r="AF7" s="25">
        <v>108.83</v>
      </c>
      <c r="AG7" s="25">
        <v>109.23</v>
      </c>
      <c r="AH7" s="25">
        <v>111.39</v>
      </c>
      <c r="AI7" s="25">
        <v>0</v>
      </c>
      <c r="AJ7" s="25">
        <v>0</v>
      </c>
      <c r="AK7" s="25">
        <v>0</v>
      </c>
      <c r="AL7" s="25">
        <v>0</v>
      </c>
      <c r="AM7" s="25">
        <v>0</v>
      </c>
      <c r="AN7" s="25">
        <v>2.64</v>
      </c>
      <c r="AO7" s="25">
        <v>3.16</v>
      </c>
      <c r="AP7" s="25">
        <v>3.59</v>
      </c>
      <c r="AQ7" s="25">
        <v>4.34</v>
      </c>
      <c r="AR7" s="25">
        <v>4.6900000000000004</v>
      </c>
      <c r="AS7" s="25">
        <v>1.3</v>
      </c>
      <c r="AT7" s="25">
        <v>276.43</v>
      </c>
      <c r="AU7" s="25">
        <v>319.64</v>
      </c>
      <c r="AV7" s="25">
        <v>385.09</v>
      </c>
      <c r="AW7" s="25">
        <v>276.57</v>
      </c>
      <c r="AX7" s="25">
        <v>322.87</v>
      </c>
      <c r="AY7" s="25">
        <v>359.47</v>
      </c>
      <c r="AZ7" s="25">
        <v>369.69</v>
      </c>
      <c r="BA7" s="25">
        <v>379.08</v>
      </c>
      <c r="BB7" s="25">
        <v>327.77</v>
      </c>
      <c r="BC7" s="25">
        <v>338.02</v>
      </c>
      <c r="BD7" s="25">
        <v>261.51</v>
      </c>
      <c r="BE7" s="25">
        <v>415.84</v>
      </c>
      <c r="BF7" s="25">
        <v>394.12</v>
      </c>
      <c r="BG7" s="25">
        <v>371.48</v>
      </c>
      <c r="BH7" s="25">
        <v>642.24</v>
      </c>
      <c r="BI7" s="25">
        <v>614.99</v>
      </c>
      <c r="BJ7" s="25">
        <v>401.79</v>
      </c>
      <c r="BK7" s="25">
        <v>402.99</v>
      </c>
      <c r="BL7" s="25">
        <v>398.98</v>
      </c>
      <c r="BM7" s="25">
        <v>397.1</v>
      </c>
      <c r="BN7" s="25">
        <v>379.91</v>
      </c>
      <c r="BO7" s="25">
        <v>265.16000000000003</v>
      </c>
      <c r="BP7" s="25">
        <v>101.87</v>
      </c>
      <c r="BQ7" s="25">
        <v>102.9</v>
      </c>
      <c r="BR7" s="25">
        <v>116.65</v>
      </c>
      <c r="BS7" s="25">
        <v>92.95</v>
      </c>
      <c r="BT7" s="25">
        <v>88.64</v>
      </c>
      <c r="BU7" s="25">
        <v>100.12</v>
      </c>
      <c r="BV7" s="25">
        <v>98.66</v>
      </c>
      <c r="BW7" s="25">
        <v>98.64</v>
      </c>
      <c r="BX7" s="25">
        <v>95.79</v>
      </c>
      <c r="BY7" s="25">
        <v>98.3</v>
      </c>
      <c r="BZ7" s="25">
        <v>102.35</v>
      </c>
      <c r="CA7" s="25">
        <v>213.25</v>
      </c>
      <c r="CB7" s="25">
        <v>213.37</v>
      </c>
      <c r="CC7" s="25">
        <v>185.59</v>
      </c>
      <c r="CD7" s="25">
        <v>232.19</v>
      </c>
      <c r="CE7" s="25">
        <v>244.47</v>
      </c>
      <c r="CF7" s="25">
        <v>174.97</v>
      </c>
      <c r="CG7" s="25">
        <v>178.59</v>
      </c>
      <c r="CH7" s="25">
        <v>178.92</v>
      </c>
      <c r="CI7" s="25">
        <v>171.13</v>
      </c>
      <c r="CJ7" s="25">
        <v>173.7</v>
      </c>
      <c r="CK7" s="25">
        <v>167.74</v>
      </c>
      <c r="CL7" s="25">
        <v>47.99</v>
      </c>
      <c r="CM7" s="25">
        <v>46.82</v>
      </c>
      <c r="CN7" s="25">
        <v>46.94</v>
      </c>
      <c r="CO7" s="25">
        <v>44.98</v>
      </c>
      <c r="CP7" s="25">
        <v>43.6</v>
      </c>
      <c r="CQ7" s="25">
        <v>55.63</v>
      </c>
      <c r="CR7" s="25">
        <v>55.03</v>
      </c>
      <c r="CS7" s="25">
        <v>55.14</v>
      </c>
      <c r="CT7" s="25">
        <v>60.12</v>
      </c>
      <c r="CU7" s="25">
        <v>60.34</v>
      </c>
      <c r="CV7" s="25">
        <v>60.29</v>
      </c>
      <c r="CW7" s="25">
        <v>83.24</v>
      </c>
      <c r="CX7" s="25">
        <v>83.3</v>
      </c>
      <c r="CY7" s="25">
        <v>83.32</v>
      </c>
      <c r="CZ7" s="25">
        <v>84.06</v>
      </c>
      <c r="DA7" s="25">
        <v>84.11</v>
      </c>
      <c r="DB7" s="25">
        <v>82.04</v>
      </c>
      <c r="DC7" s="25">
        <v>81.900000000000006</v>
      </c>
      <c r="DD7" s="25">
        <v>81.39</v>
      </c>
      <c r="DE7" s="25">
        <v>84.24</v>
      </c>
      <c r="DF7" s="25">
        <v>84.19</v>
      </c>
      <c r="DG7" s="25">
        <v>90.12</v>
      </c>
      <c r="DH7" s="25">
        <v>46.91</v>
      </c>
      <c r="DI7" s="25">
        <v>48.11</v>
      </c>
      <c r="DJ7" s="25">
        <v>49.63</v>
      </c>
      <c r="DK7" s="25">
        <v>42.38</v>
      </c>
      <c r="DL7" s="25">
        <v>43.85</v>
      </c>
      <c r="DM7" s="25">
        <v>48.05</v>
      </c>
      <c r="DN7" s="25">
        <v>48.87</v>
      </c>
      <c r="DO7" s="25">
        <v>49.92</v>
      </c>
      <c r="DP7" s="25">
        <v>48.83</v>
      </c>
      <c r="DQ7" s="25">
        <v>49.96</v>
      </c>
      <c r="DR7" s="25">
        <v>50.88</v>
      </c>
      <c r="DS7" s="25">
        <v>31.88</v>
      </c>
      <c r="DT7" s="25">
        <v>31.14</v>
      </c>
      <c r="DU7" s="25">
        <v>31.16</v>
      </c>
      <c r="DV7" s="25">
        <v>25.06</v>
      </c>
      <c r="DW7" s="25">
        <v>24.33</v>
      </c>
      <c r="DX7" s="25">
        <v>13.39</v>
      </c>
      <c r="DY7" s="25">
        <v>14.85</v>
      </c>
      <c r="DZ7" s="25">
        <v>16.88</v>
      </c>
      <c r="EA7" s="25">
        <v>18.18</v>
      </c>
      <c r="EB7" s="25">
        <v>19.32</v>
      </c>
      <c r="EC7" s="25">
        <v>22.3</v>
      </c>
      <c r="ED7" s="25">
        <v>1.48</v>
      </c>
      <c r="EE7" s="25">
        <v>1.93</v>
      </c>
      <c r="EF7" s="25">
        <v>0.26</v>
      </c>
      <c r="EG7" s="25">
        <v>0.32</v>
      </c>
      <c r="EH7" s="25">
        <v>0.35</v>
      </c>
      <c r="EI7" s="25">
        <v>0.54</v>
      </c>
      <c r="EJ7" s="25">
        <v>0.5</v>
      </c>
      <c r="EK7" s="25">
        <v>0.52</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2023-02-20T04:10:47Z</cp:lastPrinted>
  <dcterms:created xsi:type="dcterms:W3CDTF">2022-12-01T01:01:08Z</dcterms:created>
  <dcterms:modified xsi:type="dcterms:W3CDTF">2023-02-20T04:11:09Z</dcterms:modified>
  <cp:category/>
</cp:coreProperties>
</file>