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<sst xmlns="http://schemas.openxmlformats.org/spreadsheetml/2006/main" count="240" uniqueCount="125">
  <si>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</si>
  <si>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</si>
  <si>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</si>
  <si>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</si>
  <si>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</si>
  <si>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</si>
  <si>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</si>
  <si>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</si>
  <si>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</si>
  <si>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</si>
  <si>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</si>
  <si>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</si>
  <si>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</si>
  <si>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</si>
  <si>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</si>
  <si>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</si>
  <si>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</si>
  <si>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</si>
  <si>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</si>
  <si>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</si>
  <si>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</si>
  <si>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</si>
  <si>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</si>
  <si>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</si>
  <si>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</si>
  <si>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</si>
  <si>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</si>
  <si>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</si>
  <si>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</si>
  <si>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</si>
  <si>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</si>
  <si>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</si>
  <si>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</si>
  <si>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</si>
  <si>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</si>
  <si>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</si>
  <si>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</si>
  <si>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</si>
  <si>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</si>
  <si>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</si>
  <si>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</si>
  <si>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</si>
  <si>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</si>
  <si>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</si>
  <si>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</si>
  <si>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</si>
  <si>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</si>
  <si>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</si>
  <si>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</si>
  <si>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</si>
  <si>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</si>
  <si>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</si>
  <si>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</si>
  <si>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</si>
  <si>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</si>
  <si>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</si>
  <si>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</si>
  <si>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</si>
  <si>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</si>
  <si>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</si>
  <si>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</si>
  <si>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</si>
  <si>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</si>
  <si>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</si>
  <si>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</si>
  <si>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</si>
  <si>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</si>
  <si>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</si>
  <si>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</si>
  <si>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</si>
  <si>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</si>
  <si>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</si>
  <si>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</si>
  <si>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</si>
  <si>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</si>
  <si>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</si>
  <si>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</si>
  <si>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</si>
  <si>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</si>
  <si>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</si>
  <si>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</si>
  <si>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</si>
  <si>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</si>
  <si>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</si>
  <si>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</si>
  <si>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</si>
  <si>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</si>
  <si>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</si>
  <si>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</si>
  <si>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</si>
  <si>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</si>
  <si>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</si>
  <si>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</si>
  <si>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</si>
  <si>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</si>
  <si>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</si>
  <si>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</si>
  <si>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</si>
  <si>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</si>
  <si>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</si>
  <si>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</si>
  <si>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</si>
  <si>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</si>
  <si>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</si>
  <si>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</si>
  <si>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</si>
  <si>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</si>
  <si>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</si>
  <si>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</si>
  <si>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綾部市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</si>
  <si>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</si>
  <si>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</si>
  <si>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</si>
  <si>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</si>
  <si>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</si>
  <si>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</si>
  <si>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</si>
  <si>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</si>
  <si>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</si>
  <si>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</si>
  <si>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</si>
  <si>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①収益的収支比率は100％未満であり、適正な使用料収入の確保が十分ではない状況です。また、総収益について、一般会計繰入金に依存しているため、経営改善を図っていく必要があります。
④企業債残高対事業規模比率は類似団体平均値を大きく上回っており、料金水準の適切性についての検討が必要です。
⑤経費回収率は汚水処理原価が類似団体平均値の約2倍となっており、経費回収率が低水準となっています。原因は、低額な使用料と家屋が散在していること等による高額な汚水処理に係る資本費にあると考えられます。
⑥汚水処理原価は類似団体平均値の約2倍のコストがかかっています。維持管理費の削減の取組が必要と考えます。
⑦施設利用率は類似団体平均値並みであり、大きな課題ではないと考えています。
⑧水洗化率は類似団体平均値並みですが、水洗化の普及促進に努めていく必要があります。</t>
    <rPh sb="45" eb="48">
      <t>ソウシュウエキ</t>
    </rPh>
    <rPh sb="53" eb="55">
      <t>イッパン</t>
    </rPh>
    <rPh sb="55" eb="57">
      <t>カイケイ</t>
    </rPh>
    <rPh sb="57" eb="59">
      <t>クリイレ</t>
    </rPh>
    <rPh sb="59" eb="60">
      <t>キン</t>
    </rPh>
    <rPh sb="61" eb="63">
      <t>イゾン</t>
    </rPh>
    <rPh sb="70" eb="72">
      <t>ケイエイ</t>
    </rPh>
    <rPh sb="72" eb="74">
      <t>カイゼン</t>
    </rPh>
    <rPh sb="75" eb="76">
      <t>ハカ</t>
    </rPh>
    <rPh sb="80" eb="82">
      <t>ヒツヨウ</t>
    </rPh>
    <rPh sb="103" eb="105">
      <t>ルイジ</t>
    </rPh>
    <rPh sb="105" eb="107">
      <t>ダンタイ</t>
    </rPh>
    <rPh sb="107" eb="110">
      <t>ヘイキンチ</t>
    </rPh>
    <rPh sb="111" eb="112">
      <t>オオ</t>
    </rPh>
    <rPh sb="114" eb="116">
      <t>ウワマワ</t>
    </rPh>
    <rPh sb="121" eb="123">
      <t>リョウキン</t>
    </rPh>
    <rPh sb="251" eb="253">
      <t>ルイジ</t>
    </rPh>
    <rPh sb="253" eb="255">
      <t>ダンタイ</t>
    </rPh>
    <rPh sb="255" eb="258">
      <t>ヘイキンチ</t>
    </rPh>
    <rPh sb="259" eb="260">
      <t>ヤク</t>
    </rPh>
    <rPh sb="261" eb="262">
      <t>バイ</t>
    </rPh>
    <rPh sb="303" eb="305">
      <t>ルイジ</t>
    </rPh>
    <rPh sb="305" eb="307">
      <t>ダンタイ</t>
    </rPh>
    <rPh sb="307" eb="310">
      <t>ヘイキンチ</t>
    </rPh>
    <rPh sb="310" eb="311">
      <t>ナ</t>
    </rPh>
    <rPh sb="316" eb="317">
      <t>オオ</t>
    </rPh>
    <rPh sb="319" eb="321">
      <t>カダイ</t>
    </rPh>
    <rPh sb="326" eb="327">
      <t>カンガ</t>
    </rPh>
    <rPh sb="353" eb="356">
      <t>スイセンカ</t>
    </rPh>
    <rPh sb="357" eb="359">
      <t>フキュウ</t>
    </rPh>
    <rPh sb="359" eb="361">
      <t>ソクシン</t>
    </rPh>
    <rPh sb="362" eb="363">
      <t>ツト</t>
    </rPh>
    <rPh sb="367" eb="369">
      <t>ヒツヨウ</t>
    </rPh>
    <phoneticPr fontId="7"/>
  </si>
  <si>
    <t>非設置</t>
    <rPh sb="0" eb="1">
      <t>ヒ</t>
    </rPh>
    <rPh sb="1" eb="3">
      <t>セッチ</t>
    </rPh>
    <phoneticPr fontId="4"/>
  </si>
  <si>
    <t xml:space="preserve">本市の農業集落排水事業の経営は厳しい状態であると認識しています。特に、経費回収率が類似団体平均値の約半分と極めて低水準となっており、この原因は主に、類似団体平均値の約2倍と高額な汚水処理原価（資本費・維持管理費）にも関わらず、それに見合う適正な使用料収入を確保できていないことにあると分析しています。今後、汚水処理原価を減少させるために、徹底した維持管理費の削減が最重要課題であると認識しています。また、接続率の向上による有収水量を増加させる取組が必要です。その上で、適正な使用料収入を算出し、必要に応じて料金改定等の検討を進めていき、経営改善を図りたいと考えています。
</t>
    <rPh sb="0" eb="1">
      <t>ホン</t>
    </rPh>
    <rPh sb="1" eb="2">
      <t>シ</t>
    </rPh>
    <rPh sb="3" eb="5">
      <t>ノウギョウ</t>
    </rPh>
    <rPh sb="5" eb="7">
      <t>シュウラク</t>
    </rPh>
    <rPh sb="7" eb="9">
      <t>ハイスイ</t>
    </rPh>
    <rPh sb="191" eb="193">
      <t>ニンシキ</t>
    </rPh>
    <rPh sb="202" eb="204">
      <t>セツゾク</t>
    </rPh>
    <rPh sb="204" eb="205">
      <t>リツ</t>
    </rPh>
    <rPh sb="206" eb="208">
      <t>コウジョウ</t>
    </rPh>
    <rPh sb="211" eb="213">
      <t>ユウシュウ</t>
    </rPh>
    <rPh sb="213" eb="215">
      <t>スイリョウ</t>
    </rPh>
    <rPh sb="216" eb="218">
      <t>ゾウカ</t>
    </rPh>
    <rPh sb="221" eb="222">
      <t>ト</t>
    </rPh>
    <rPh sb="222" eb="223">
      <t>ク</t>
    </rPh>
    <rPh sb="224" eb="226">
      <t>ヒツヨウ</t>
    </rPh>
    <rPh sb="231" eb="232">
      <t>ウエ</t>
    </rPh>
    <rPh sb="268" eb="270">
      <t>ケイエイ</t>
    </rPh>
    <rPh sb="270" eb="272">
      <t>カイゼン</t>
    </rPh>
    <rPh sb="273" eb="274">
      <t>ハカ</t>
    </rPh>
    <rPh sb="278" eb="279">
      <t>カンガ</t>
    </rPh>
    <phoneticPr fontId="7"/>
  </si>
  <si>
    <t>管渠は比較的新しいため、管渠改善の実績はありませんが、事業実施から約24年が経過し事業完了した現在、機器の老朽化が進行する中で、長寿命化計画等を検討・実施していく時期を迎えています。</t>
    <rPh sb="3" eb="6">
      <t>ヒカクテキ</t>
    </rPh>
    <rPh sb="27" eb="29">
      <t>ジギョウ</t>
    </rPh>
    <rPh sb="29" eb="31">
      <t>ジッシ</t>
    </rPh>
    <rPh sb="33" eb="34">
      <t>ヤク</t>
    </rPh>
    <rPh sb="36" eb="37">
      <t>ネン</t>
    </rPh>
    <rPh sb="38" eb="40">
      <t>ケイカ</t>
    </rPh>
    <rPh sb="41" eb="43">
      <t>ジギョウ</t>
    </rPh>
    <rPh sb="43" eb="45">
      <t>カンリョウ</t>
    </rPh>
    <rPh sb="47" eb="49">
      <t>ゲンザイ</t>
    </rPh>
    <rPh sb="50" eb="52">
      <t>キキ</t>
    </rPh>
    <rPh sb="53" eb="56">
      <t>ロウキュウカ</t>
    </rPh>
    <rPh sb="57" eb="59">
      <t>シンコウ</t>
    </rPh>
    <rPh sb="61" eb="62">
      <t>ナカ</t>
    </rPh>
    <rPh sb="64" eb="65">
      <t>チョウ</t>
    </rPh>
    <rPh sb="65" eb="68">
      <t>ジュミョウカ</t>
    </rPh>
    <rPh sb="68" eb="70">
      <t>ケイカク</t>
    </rPh>
    <rPh sb="70" eb="71">
      <t>トウ</t>
    </rPh>
    <rPh sb="72" eb="74">
      <t>ケントウ</t>
    </rPh>
    <rPh sb="75" eb="77">
      <t>ジッシ</t>
    </rPh>
    <rPh sb="81" eb="83">
      <t>ジキ</t>
    </rPh>
    <rPh sb="84" eb="85">
      <t>ムカ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</si>
</sst>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D8-4AD5-95E8-7DAF74ED416F}"/>
            </c:ext>
          </c:extLst>
        </c:ser>
        <c:dLbls>
          <c:showLegendKey val="0"/>
          <c:showVal val="0"/>
          <c:showCatName val="0"/>
          <c:showSerName val="0"/>
          <c:showPercent val="0"/>
          <c:showBubbleSize val="0"/>
        </c:dLbls>
        <c:gapWidth val="150"/>
        <c:axId val="42703488"/>
        <c:axId val="427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61D8-4AD5-95E8-7DAF74ED416F}"/>
            </c:ext>
          </c:extLst>
        </c:ser>
        <c:dLbls>
          <c:showLegendKey val="0"/>
          <c:showVal val="0"/>
          <c:showCatName val="0"/>
          <c:showSerName val="0"/>
          <c:showPercent val="0"/>
          <c:showBubbleSize val="0"/>
        </c:dLbls>
        <c:marker val="1"/>
        <c:smooth val="0"/>
        <c:axId val="42703488"/>
        <c:axId val="42713856"/>
      </c:lineChart>
      <c:dateAx>
        <c:axId val="42703488"/>
        <c:scaling>
          <c:orientation val="minMax"/>
        </c:scaling>
        <c:delete val="1"/>
        <c:axPos val="b"/>
        <c:numFmt formatCode="ge" sourceLinked="1"/>
        <c:majorTickMark val="none"/>
        <c:minorTickMark val="none"/>
        <c:tickLblPos val="none"/>
        <c:crossAx val="42713856"/>
        <c:crosses val="autoZero"/>
        <c:auto val="1"/>
        <c:lblOffset val="100"/>
        <c:baseTimeUnit val="years"/>
      </c:dateAx>
      <c:valAx>
        <c:axId val="427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64.44</c:v>
                </c:pt>
                <c:pt idx="1">
                  <c:v>65.55</c:v>
                </c:pt>
                <c:pt idx="2">
                  <c:v>58.14</c:v>
                </c:pt>
                <c:pt idx="3">
                  <c:v>57.54</c:v>
                </c:pt>
                <c:pt idx="4">
                  <c:v>45.99</c:v>
                </c:pt>
              </c:numCache>
            </c:numRef>
          </c:val>
          <c:extLst xmlns:c16r2="http://schemas.microsoft.com/office/drawing/2015/06/chart">
            <c:ext xmlns:c16="http://schemas.microsoft.com/office/drawing/2014/chart" uri="{C3380CC4-5D6E-409C-BE32-E72D297353CC}">
              <c16:uniqueId val="{00000000-09FC-49D3-BF37-A3A3CB4AD69B}"/>
            </c:ext>
          </c:extLst>
        </c:ser>
        <c:dLbls>
          <c:showLegendKey val="0"/>
          <c:showVal val="0"/>
          <c:showCatName val="0"/>
          <c:showSerName val="0"/>
          <c:showPercent val="0"/>
          <c:showBubbleSize val="0"/>
        </c:dLbls>
        <c:gapWidth val="150"/>
        <c:axId val="94775552"/>
        <c:axId val="947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09FC-49D3-BF37-A3A3CB4AD69B}"/>
            </c:ext>
          </c:extLst>
        </c:ser>
        <c:dLbls>
          <c:showLegendKey val="0"/>
          <c:showVal val="0"/>
          <c:showCatName val="0"/>
          <c:showSerName val="0"/>
          <c:showPercent val="0"/>
          <c:showBubbleSize val="0"/>
        </c:dLbls>
        <c:marker val="1"/>
        <c:smooth val="0"/>
        <c:axId val="94775552"/>
        <c:axId val="94790016"/>
      </c:lineChart>
      <c:dateAx>
        <c:axId val="94775552"/>
        <c:scaling>
          <c:orientation val="minMax"/>
        </c:scaling>
        <c:delete val="1"/>
        <c:axPos val="b"/>
        <c:numFmt formatCode="ge" sourceLinked="1"/>
        <c:majorTickMark val="none"/>
        <c:minorTickMark val="none"/>
        <c:tickLblPos val="none"/>
        <c:crossAx val="94790016"/>
        <c:crosses val="autoZero"/>
        <c:auto val="1"/>
        <c:lblOffset val="100"/>
        <c:baseTimeUnit val="years"/>
      </c:dateAx>
      <c:valAx>
        <c:axId val="947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86.59</c:v>
                </c:pt>
                <c:pt idx="1">
                  <c:v>88.5</c:v>
                </c:pt>
                <c:pt idx="2">
                  <c:v>89.64</c:v>
                </c:pt>
                <c:pt idx="3">
                  <c:v>87.45</c:v>
                </c:pt>
                <c:pt idx="4">
                  <c:v>91.92</c:v>
                </c:pt>
              </c:numCache>
            </c:numRef>
          </c:val>
          <c:extLst xmlns:c16r2="http://schemas.microsoft.com/office/drawing/2015/06/chart">
            <c:ext xmlns:c16="http://schemas.microsoft.com/office/drawing/2014/chart" uri="{C3380CC4-5D6E-409C-BE32-E72D297353CC}">
              <c16:uniqueId val="{00000000-8867-4E4D-B8DE-A2A2C4834CA7}"/>
            </c:ext>
          </c:extLst>
        </c:ser>
        <c:dLbls>
          <c:showLegendKey val="0"/>
          <c:showVal val="0"/>
          <c:showCatName val="0"/>
          <c:showSerName val="0"/>
          <c:showPercent val="0"/>
          <c:showBubbleSize val="0"/>
        </c:dLbls>
        <c:gapWidth val="150"/>
        <c:axId val="94505600"/>
        <c:axId val="945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8867-4E4D-B8DE-A2A2C4834CA7}"/>
            </c:ext>
          </c:extLst>
        </c:ser>
        <c:dLbls>
          <c:showLegendKey val="0"/>
          <c:showVal val="0"/>
          <c:showCatName val="0"/>
          <c:showSerName val="0"/>
          <c:showPercent val="0"/>
          <c:showBubbleSize val="0"/>
        </c:dLbls>
        <c:marker val="1"/>
        <c:smooth val="0"/>
        <c:axId val="94505600"/>
        <c:axId val="94511872"/>
      </c:lineChart>
      <c:dateAx>
        <c:axId val="94505600"/>
        <c:scaling>
          <c:orientation val="minMax"/>
        </c:scaling>
        <c:delete val="1"/>
        <c:axPos val="b"/>
        <c:numFmt formatCode="ge" sourceLinked="1"/>
        <c:majorTickMark val="none"/>
        <c:minorTickMark val="none"/>
        <c:tickLblPos val="none"/>
        <c:crossAx val="94511872"/>
        <c:crosses val="autoZero"/>
        <c:auto val="1"/>
        <c:lblOffset val="100"/>
        <c:baseTimeUnit val="years"/>
      </c:dateAx>
      <c:valAx>
        <c:axId val="945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71.98</c:v>
                </c:pt>
                <c:pt idx="1">
                  <c:v>64.52</c:v>
                </c:pt>
                <c:pt idx="2">
                  <c:v>63.19</c:v>
                </c:pt>
                <c:pt idx="3">
                  <c:v>61.75</c:v>
                </c:pt>
                <c:pt idx="4">
                  <c:v>57.93</c:v>
                </c:pt>
              </c:numCache>
            </c:numRef>
          </c:val>
          <c:extLst xmlns:c16r2="http://schemas.microsoft.com/office/drawing/2015/06/chart">
            <c:ext xmlns:c16="http://schemas.microsoft.com/office/drawing/2014/chart" uri="{C3380CC4-5D6E-409C-BE32-E72D297353CC}">
              <c16:uniqueId val="{00000000-64BD-4A53-A720-169A66567523}"/>
            </c:ext>
          </c:extLst>
        </c:ser>
        <c:dLbls>
          <c:showLegendKey val="0"/>
          <c:showVal val="0"/>
          <c:showCatName val="0"/>
          <c:showSerName val="0"/>
          <c:showPercent val="0"/>
          <c:showBubbleSize val="0"/>
        </c:dLbls>
        <c:gapWidth val="150"/>
        <c:axId val="42880000"/>
        <c:axId val="428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BD-4A53-A720-169A66567523}"/>
            </c:ext>
          </c:extLst>
        </c:ser>
        <c:dLbls>
          <c:showLegendKey val="0"/>
          <c:showVal val="0"/>
          <c:showCatName val="0"/>
          <c:showSerName val="0"/>
          <c:showPercent val="0"/>
          <c:showBubbleSize val="0"/>
        </c:dLbls>
        <c:marker val="1"/>
        <c:smooth val="0"/>
        <c:axId val="42880000"/>
        <c:axId val="42886272"/>
      </c:lineChart>
      <c:dateAx>
        <c:axId val="42880000"/>
        <c:scaling>
          <c:orientation val="minMax"/>
        </c:scaling>
        <c:delete val="1"/>
        <c:axPos val="b"/>
        <c:numFmt formatCode="ge" sourceLinked="1"/>
        <c:majorTickMark val="none"/>
        <c:minorTickMark val="none"/>
        <c:tickLblPos val="none"/>
        <c:crossAx val="42886272"/>
        <c:crosses val="autoZero"/>
        <c:auto val="1"/>
        <c:lblOffset val="100"/>
        <c:baseTimeUnit val="years"/>
      </c:dateAx>
      <c:valAx>
        <c:axId val="428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BA-4689-9F48-9A5F2EF6B8BC}"/>
            </c:ext>
          </c:extLst>
        </c:ser>
        <c:dLbls>
          <c:showLegendKey val="0"/>
          <c:showVal val="0"/>
          <c:showCatName val="0"/>
          <c:showSerName val="0"/>
          <c:showPercent val="0"/>
          <c:showBubbleSize val="0"/>
        </c:dLbls>
        <c:gapWidth val="150"/>
        <c:axId val="42900864"/>
        <c:axId val="429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BA-4689-9F48-9A5F2EF6B8BC}"/>
            </c:ext>
          </c:extLst>
        </c:ser>
        <c:dLbls>
          <c:showLegendKey val="0"/>
          <c:showVal val="0"/>
          <c:showCatName val="0"/>
          <c:showSerName val="0"/>
          <c:showPercent val="0"/>
          <c:showBubbleSize val="0"/>
        </c:dLbls>
        <c:marker val="1"/>
        <c:smooth val="0"/>
        <c:axId val="42900864"/>
        <c:axId val="42997248"/>
      </c:lineChart>
      <c:dateAx>
        <c:axId val="42900864"/>
        <c:scaling>
          <c:orientation val="minMax"/>
        </c:scaling>
        <c:delete val="1"/>
        <c:axPos val="b"/>
        <c:numFmt formatCode="ge" sourceLinked="1"/>
        <c:majorTickMark val="none"/>
        <c:minorTickMark val="none"/>
        <c:tickLblPos val="none"/>
        <c:crossAx val="42997248"/>
        <c:crosses val="autoZero"/>
        <c:auto val="1"/>
        <c:lblOffset val="100"/>
        <c:baseTimeUnit val="years"/>
      </c:dateAx>
      <c:valAx>
        <c:axId val="429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E1-4EF7-9091-6AA8F89C8C14}"/>
            </c:ext>
          </c:extLst>
        </c:ser>
        <c:dLbls>
          <c:showLegendKey val="0"/>
          <c:showVal val="0"/>
          <c:showCatName val="0"/>
          <c:showSerName val="0"/>
          <c:showPercent val="0"/>
          <c:showBubbleSize val="0"/>
        </c:dLbls>
        <c:gapWidth val="150"/>
        <c:axId val="43034112"/>
        <c:axId val="430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E1-4EF7-9091-6AA8F89C8C14}"/>
            </c:ext>
          </c:extLst>
        </c:ser>
        <c:dLbls>
          <c:showLegendKey val="0"/>
          <c:showVal val="0"/>
          <c:showCatName val="0"/>
          <c:showSerName val="0"/>
          <c:showPercent val="0"/>
          <c:showBubbleSize val="0"/>
        </c:dLbls>
        <c:marker val="1"/>
        <c:smooth val="0"/>
        <c:axId val="43034112"/>
        <c:axId val="43036032"/>
      </c:lineChart>
      <c:dateAx>
        <c:axId val="43034112"/>
        <c:scaling>
          <c:orientation val="minMax"/>
        </c:scaling>
        <c:delete val="1"/>
        <c:axPos val="b"/>
        <c:numFmt formatCode="ge" sourceLinked="1"/>
        <c:majorTickMark val="none"/>
        <c:minorTickMark val="none"/>
        <c:tickLblPos val="none"/>
        <c:crossAx val="43036032"/>
        <c:crosses val="autoZero"/>
        <c:auto val="1"/>
        <c:lblOffset val="100"/>
        <c:baseTimeUnit val="years"/>
      </c:dateAx>
      <c:valAx>
        <c:axId val="430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4A-43D8-979E-A93924FBFC44}"/>
            </c:ext>
          </c:extLst>
        </c:ser>
        <c:dLbls>
          <c:showLegendKey val="0"/>
          <c:showVal val="0"/>
          <c:showCatName val="0"/>
          <c:showSerName val="0"/>
          <c:showPercent val="0"/>
          <c:showBubbleSize val="0"/>
        </c:dLbls>
        <c:gapWidth val="150"/>
        <c:axId val="94251264"/>
        <c:axId val="942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4A-43D8-979E-A93924FBFC44}"/>
            </c:ext>
          </c:extLst>
        </c:ser>
        <c:dLbls>
          <c:showLegendKey val="0"/>
          <c:showVal val="0"/>
          <c:showCatName val="0"/>
          <c:showSerName val="0"/>
          <c:showPercent val="0"/>
          <c:showBubbleSize val="0"/>
        </c:dLbls>
        <c:marker val="1"/>
        <c:smooth val="0"/>
        <c:axId val="94251264"/>
        <c:axId val="94257536"/>
      </c:lineChart>
      <c:dateAx>
        <c:axId val="94251264"/>
        <c:scaling>
          <c:orientation val="minMax"/>
        </c:scaling>
        <c:delete val="1"/>
        <c:axPos val="b"/>
        <c:numFmt formatCode="ge" sourceLinked="1"/>
        <c:majorTickMark val="none"/>
        <c:minorTickMark val="none"/>
        <c:tickLblPos val="none"/>
        <c:crossAx val="94257536"/>
        <c:crosses val="autoZero"/>
        <c:auto val="1"/>
        <c:lblOffset val="100"/>
        <c:baseTimeUnit val="years"/>
      </c:dateAx>
      <c:valAx>
        <c:axId val="942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96-41F4-9354-E895C151409D}"/>
            </c:ext>
          </c:extLst>
        </c:ser>
        <c:dLbls>
          <c:showLegendKey val="0"/>
          <c:showVal val="0"/>
          <c:showCatName val="0"/>
          <c:showSerName val="0"/>
          <c:showPercent val="0"/>
          <c:showBubbleSize val="0"/>
        </c:dLbls>
        <c:gapWidth val="150"/>
        <c:axId val="94296704"/>
        <c:axId val="942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96-41F4-9354-E895C151409D}"/>
            </c:ext>
          </c:extLst>
        </c:ser>
        <c:dLbls>
          <c:showLegendKey val="0"/>
          <c:showVal val="0"/>
          <c:showCatName val="0"/>
          <c:showSerName val="0"/>
          <c:showPercent val="0"/>
          <c:showBubbleSize val="0"/>
        </c:dLbls>
        <c:marker val="1"/>
        <c:smooth val="0"/>
        <c:axId val="94296704"/>
        <c:axId val="94298880"/>
      </c:lineChart>
      <c:dateAx>
        <c:axId val="94296704"/>
        <c:scaling>
          <c:orientation val="minMax"/>
        </c:scaling>
        <c:delete val="1"/>
        <c:axPos val="b"/>
        <c:numFmt formatCode="ge" sourceLinked="1"/>
        <c:majorTickMark val="none"/>
        <c:minorTickMark val="none"/>
        <c:tickLblPos val="none"/>
        <c:crossAx val="94298880"/>
        <c:crosses val="autoZero"/>
        <c:auto val="1"/>
        <c:lblOffset val="100"/>
        <c:baseTimeUnit val="years"/>
      </c:dateAx>
      <c:valAx>
        <c:axId val="942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3301.32</c:v>
                </c:pt>
                <c:pt idx="1">
                  <c:v>3931.12</c:v>
                </c:pt>
                <c:pt idx="2">
                  <c:v>4232.18</c:v>
                </c:pt>
                <c:pt idx="3">
                  <c:v>3758.82</c:v>
                </c:pt>
                <c:pt idx="4">
                  <c:v>4103.79</c:v>
                </c:pt>
              </c:numCache>
            </c:numRef>
          </c:val>
          <c:extLst xmlns:c16r2="http://schemas.microsoft.com/office/drawing/2015/06/chart">
            <c:ext xmlns:c16="http://schemas.microsoft.com/office/drawing/2014/chart" uri="{C3380CC4-5D6E-409C-BE32-E72D297353CC}">
              <c16:uniqueId val="{00000000-95C8-44CB-874D-963A299B31D6}"/>
            </c:ext>
          </c:extLst>
        </c:ser>
        <c:dLbls>
          <c:showLegendKey val="0"/>
          <c:showVal val="0"/>
          <c:showCatName val="0"/>
          <c:showSerName val="0"/>
          <c:showPercent val="0"/>
          <c:showBubbleSize val="0"/>
        </c:dLbls>
        <c:gapWidth val="150"/>
        <c:axId val="94333952"/>
        <c:axId val="943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95C8-44CB-874D-963A299B31D6}"/>
            </c:ext>
          </c:extLst>
        </c:ser>
        <c:dLbls>
          <c:showLegendKey val="0"/>
          <c:showVal val="0"/>
          <c:showCatName val="0"/>
          <c:showSerName val="0"/>
          <c:showPercent val="0"/>
          <c:showBubbleSize val="0"/>
        </c:dLbls>
        <c:marker val="1"/>
        <c:smooth val="0"/>
        <c:axId val="94333952"/>
        <c:axId val="94340224"/>
      </c:lineChart>
      <c:dateAx>
        <c:axId val="94333952"/>
        <c:scaling>
          <c:orientation val="minMax"/>
        </c:scaling>
        <c:delete val="1"/>
        <c:axPos val="b"/>
        <c:numFmt formatCode="ge" sourceLinked="1"/>
        <c:majorTickMark val="none"/>
        <c:minorTickMark val="none"/>
        <c:tickLblPos val="none"/>
        <c:crossAx val="94340224"/>
        <c:crosses val="autoZero"/>
        <c:auto val="1"/>
        <c:lblOffset val="100"/>
        <c:baseTimeUnit val="years"/>
      </c:dateAx>
      <c:valAx>
        <c:axId val="943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27.6</c:v>
                </c:pt>
                <c:pt idx="1">
                  <c:v>28.31</c:v>
                </c:pt>
                <c:pt idx="2">
                  <c:v>26.28</c:v>
                </c:pt>
                <c:pt idx="3">
                  <c:v>26.96</c:v>
                </c:pt>
                <c:pt idx="4">
                  <c:v>24.21</c:v>
                </c:pt>
              </c:numCache>
            </c:numRef>
          </c:val>
          <c:extLst xmlns:c16r2="http://schemas.microsoft.com/office/drawing/2015/06/chart">
            <c:ext xmlns:c16="http://schemas.microsoft.com/office/drawing/2014/chart" uri="{C3380CC4-5D6E-409C-BE32-E72D297353CC}">
              <c16:uniqueId val="{00000000-7A94-489B-802B-E7F7399B95FC}"/>
            </c:ext>
          </c:extLst>
        </c:ser>
        <c:dLbls>
          <c:showLegendKey val="0"/>
          <c:showVal val="0"/>
          <c:showCatName val="0"/>
          <c:showSerName val="0"/>
          <c:showPercent val="0"/>
          <c:showBubbleSize val="0"/>
        </c:dLbls>
        <c:gapWidth val="150"/>
        <c:axId val="94363008"/>
        <c:axId val="944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7A94-489B-802B-E7F7399B95FC}"/>
            </c:ext>
          </c:extLst>
        </c:ser>
        <c:dLbls>
          <c:showLegendKey val="0"/>
          <c:showVal val="0"/>
          <c:showCatName val="0"/>
          <c:showSerName val="0"/>
          <c:showPercent val="0"/>
          <c:showBubbleSize val="0"/>
        </c:dLbls>
        <c:marker val="1"/>
        <c:smooth val="0"/>
        <c:axId val="94363008"/>
        <c:axId val="94451200"/>
      </c:lineChart>
      <c:dateAx>
        <c:axId val="94363008"/>
        <c:scaling>
          <c:orientation val="minMax"/>
        </c:scaling>
        <c:delete val="1"/>
        <c:axPos val="b"/>
        <c:numFmt formatCode="ge" sourceLinked="1"/>
        <c:majorTickMark val="none"/>
        <c:minorTickMark val="none"/>
        <c:tickLblPos val="none"/>
        <c:crossAx val="94451200"/>
        <c:crosses val="autoZero"/>
        <c:auto val="1"/>
        <c:lblOffset val="100"/>
        <c:baseTimeUnit val="years"/>
      </c:dateAx>
      <c:valAx>
        <c:axId val="944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493.12</c:v>
                </c:pt>
                <c:pt idx="1">
                  <c:v>512.11</c:v>
                </c:pt>
                <c:pt idx="2">
                  <c:v>660.09</c:v>
                </c:pt>
                <c:pt idx="3">
                  <c:v>580.41</c:v>
                </c:pt>
                <c:pt idx="4">
                  <c:v>755.19</c:v>
                </c:pt>
              </c:numCache>
            </c:numRef>
          </c:val>
          <c:extLst xmlns:c16r2="http://schemas.microsoft.com/office/drawing/2015/06/chart">
            <c:ext xmlns:c16="http://schemas.microsoft.com/office/drawing/2014/chart" uri="{C3380CC4-5D6E-409C-BE32-E72D297353CC}">
              <c16:uniqueId val="{00000000-587D-4682-85C1-26CD41C9685D}"/>
            </c:ext>
          </c:extLst>
        </c:ser>
        <c:dLbls>
          <c:showLegendKey val="0"/>
          <c:showVal val="0"/>
          <c:showCatName val="0"/>
          <c:showSerName val="0"/>
          <c:showPercent val="0"/>
          <c:showBubbleSize val="0"/>
        </c:dLbls>
        <c:gapWidth val="150"/>
        <c:axId val="94463872"/>
        <c:axId val="944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587D-4682-85C1-26CD41C9685D}"/>
            </c:ext>
          </c:extLst>
        </c:ser>
        <c:dLbls>
          <c:showLegendKey val="0"/>
          <c:showVal val="0"/>
          <c:showCatName val="0"/>
          <c:showSerName val="0"/>
          <c:showPercent val="0"/>
          <c:showBubbleSize val="0"/>
        </c:dLbls>
        <c:marker val="1"/>
        <c:smooth val="0"/>
        <c:axId val="94463872"/>
        <c:axId val="94482432"/>
      </c:lineChart>
      <c:dateAx>
        <c:axId val="94463872"/>
        <c:scaling>
          <c:orientation val="minMax"/>
        </c:scaling>
        <c:delete val="1"/>
        <c:axPos val="b"/>
        <c:numFmt formatCode="ge" sourceLinked="1"/>
        <c:majorTickMark val="none"/>
        <c:minorTickMark val="none"/>
        <c:tickLblPos val="none"/>
        <c:crossAx val="94482432"/>
        <c:crosses val="autoZero"/>
        <c:auto val="1"/>
        <c:lblOffset val="100"/>
        <c:baseTimeUnit val="years"/>
      </c:dateAx>
      <c:valAx>
        <c:axId val="944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京都府　綾部市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34500</v>
      </c>
      <c r="AM8" s="67"/>
      <c r="AN8" s="67"/>
      <c r="AO8" s="67"/>
      <c r="AP8" s="67"/>
      <c r="AQ8" s="67"/>
      <c r="AR8" s="67"/>
      <c r="AS8" s="67"/>
      <c r="AT8" s="66">
        <f>データ!T6</f>
        <v>347.1</v>
      </c>
      <c r="AU8" s="66"/>
      <c r="AV8" s="66"/>
      <c r="AW8" s="66"/>
      <c r="AX8" s="66"/>
      <c r="AY8" s="66"/>
      <c r="AZ8" s="66"/>
      <c r="BA8" s="66"/>
      <c r="BB8" s="66">
        <f>データ!U6</f>
        <v>99.39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13.79</v>
      </c>
      <c r="Q10" s="66"/>
      <c r="R10" s="66"/>
      <c r="S10" s="66"/>
      <c r="T10" s="66"/>
      <c r="U10" s="66"/>
      <c r="V10" s="66"/>
      <c r="W10" s="66">
        <f>データ!Q6</f>
        <v>90.91</v>
      </c>
      <c r="X10" s="66"/>
      <c r="Y10" s="66"/>
      <c r="Z10" s="66"/>
      <c r="AA10" s="66"/>
      <c r="AB10" s="66"/>
      <c r="AC10" s="66"/>
      <c r="AD10" s="67">
        <f>データ!R6</f>
        <v>3445</v>
      </c>
      <c r="AE10" s="67"/>
      <c r="AF10" s="67"/>
      <c r="AG10" s="67"/>
      <c r="AH10" s="67"/>
      <c r="AI10" s="67"/>
      <c r="AJ10" s="67"/>
      <c r="AK10" s="2"/>
      <c r="AL10" s="67">
        <f>データ!V6</f>
        <v>4728</v>
      </c>
      <c r="AM10" s="67"/>
      <c r="AN10" s="67"/>
      <c r="AO10" s="67"/>
      <c r="AP10" s="67"/>
      <c r="AQ10" s="67"/>
      <c r="AR10" s="67"/>
      <c r="AS10" s="67"/>
      <c r="AT10" s="66">
        <f>データ!W6</f>
        <v>2.96</v>
      </c>
      <c r="AU10" s="66"/>
      <c r="AV10" s="66"/>
      <c r="AW10" s="66"/>
      <c r="AX10" s="66"/>
      <c r="AY10" s="66"/>
      <c r="AZ10" s="66"/>
      <c r="BA10" s="66"/>
      <c r="BB10" s="66">
        <f>データ!X6</f>
        <v>1597.3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262030</v>
      </c>
      <c r="D6" s="33">
        <f t="shared" si="3"/>
        <v>47</v>
      </c>
      <c r="E6" s="33">
        <f t="shared" si="3"/>
        <v>17</v>
      </c>
      <c r="F6" s="33">
        <f t="shared" si="3"/>
        <v>5</v>
      </c>
      <c r="G6" s="33">
        <f t="shared" si="3"/>
        <v>0</v>
      </c>
      <c r="H6" s="33" t="str">
        <f t="shared" si="3"/>
        <v>京都府　綾部市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13.79</v>
      </c>
      <c r="Q6" s="34">
        <f t="shared" si="3"/>
        <v>90.91</v>
      </c>
      <c r="R6" s="34">
        <f t="shared" si="3"/>
        <v>3445</v>
      </c>
      <c r="S6" s="34">
        <f t="shared" si="3"/>
        <v>34500</v>
      </c>
      <c r="T6" s="34">
        <f t="shared" si="3"/>
        <v>347.1</v>
      </c>
      <c r="U6" s="34">
        <f t="shared" si="3"/>
        <v>99.39</v>
      </c>
      <c r="V6" s="34">
        <f t="shared" si="3"/>
        <v>4728</v>
      </c>
      <c r="W6" s="34">
        <f t="shared" si="3"/>
        <v>2.96</v>
      </c>
      <c r="X6" s="34">
        <f t="shared" si="3"/>
        <v>1597.3</v>
      </c>
      <c r="Y6" s="35">
        <f>IF(Y7="",NA(),Y7)</f>
        <v>71.98</v>
      </c>
      <c r="Z6" s="35">
        <f t="shared" ref="Z6:AH6" si="4">IF(Z7="",NA(),Z7)</f>
        <v>64.52</v>
      </c>
      <c r="AA6" s="35">
        <f t="shared" si="4"/>
        <v>63.19</v>
      </c>
      <c r="AB6" s="35">
        <f t="shared" si="4"/>
        <v>61.75</v>
      </c>
      <c r="AC6" s="35">
        <f t="shared" si="4"/>
        <v>57.93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3301.32</v>
      </c>
      <c r="BG6" s="35">
        <f t="shared" ref="BG6:BO6" si="7">IF(BG7="",NA(),BG7)</f>
        <v>3931.12</v>
      </c>
      <c r="BH6" s="35">
        <f t="shared" si="7"/>
        <v>4232.18</v>
      </c>
      <c r="BI6" s="35">
        <f t="shared" si="7"/>
        <v>3758.82</v>
      </c>
      <c r="BJ6" s="35">
        <f t="shared" si="7"/>
        <v>4103.79</v>
      </c>
      <c r="BK6" s="35">
        <f t="shared" si="7"/>
        <v>1197.82</v>
      </c>
      <c r="BL6" s="35">
        <f t="shared" si="7"/>
        <v>1126.77</v>
      </c>
      <c r="BM6" s="35">
        <f t="shared" si="7"/>
        <v>1044.8</v>
      </c>
      <c r="BN6" s="35">
        <f t="shared" si="7"/>
        <v>1081.8</v>
      </c>
      <c r="BO6" s="35">
        <f t="shared" si="7"/>
        <v>974.93</v>
      </c>
      <c r="BP6" s="34" t="str">
        <f>IF(BP7="","",IF(BP7="-","【-】","【"&amp;SUBSTITUTE(TEXT(BP7,"#,##0.00"),"-","△")&amp;"】"))</f>
        <v>【914.53】</v>
      </c>
      <c r="BQ6" s="35">
        <f>IF(BQ7="",NA(),BQ7)</f>
        <v>27.6</v>
      </c>
      <c r="BR6" s="35">
        <f t="shared" ref="BR6:BZ6" si="8">IF(BR7="",NA(),BR7)</f>
        <v>28.31</v>
      </c>
      <c r="BS6" s="35">
        <f t="shared" si="8"/>
        <v>26.28</v>
      </c>
      <c r="BT6" s="35">
        <f t="shared" si="8"/>
        <v>26.96</v>
      </c>
      <c r="BU6" s="35">
        <f t="shared" si="8"/>
        <v>24.21</v>
      </c>
      <c r="BV6" s="35">
        <f t="shared" si="8"/>
        <v>51.03</v>
      </c>
      <c r="BW6" s="35">
        <f t="shared" si="8"/>
        <v>50.9</v>
      </c>
      <c r="BX6" s="35">
        <f t="shared" si="8"/>
        <v>50.82</v>
      </c>
      <c r="BY6" s="35">
        <f t="shared" si="8"/>
        <v>52.19</v>
      </c>
      <c r="BZ6" s="35">
        <f t="shared" si="8"/>
        <v>55.32</v>
      </c>
      <c r="CA6" s="34" t="str">
        <f>IF(CA7="","",IF(CA7="-","【-】","【"&amp;SUBSTITUTE(TEXT(CA7,"#,##0.00"),"-","△")&amp;"】"))</f>
        <v>【55.73】</v>
      </c>
      <c r="CB6" s="35">
        <f>IF(CB7="",NA(),CB7)</f>
        <v>493.12</v>
      </c>
      <c r="CC6" s="35">
        <f t="shared" ref="CC6:CK6" si="9">IF(CC7="",NA(),CC7)</f>
        <v>512.11</v>
      </c>
      <c r="CD6" s="35">
        <f t="shared" si="9"/>
        <v>660.09</v>
      </c>
      <c r="CE6" s="35">
        <f t="shared" si="9"/>
        <v>580.41</v>
      </c>
      <c r="CF6" s="35">
        <f t="shared" si="9"/>
        <v>755.19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64.44</v>
      </c>
      <c r="CN6" s="35">
        <f t="shared" ref="CN6:CV6" si="10">IF(CN7="",NA(),CN7)</f>
        <v>65.55</v>
      </c>
      <c r="CO6" s="35">
        <f t="shared" si="10"/>
        <v>58.14</v>
      </c>
      <c r="CP6" s="35">
        <f t="shared" si="10"/>
        <v>57.54</v>
      </c>
      <c r="CQ6" s="35">
        <f t="shared" si="10"/>
        <v>45.99</v>
      </c>
      <c r="CR6" s="35">
        <f t="shared" si="10"/>
        <v>54.74</v>
      </c>
      <c r="CS6" s="35">
        <f t="shared" si="10"/>
        <v>53.78</v>
      </c>
      <c r="CT6" s="35">
        <f t="shared" si="10"/>
        <v>53.24</v>
      </c>
      <c r="CU6" s="35">
        <f t="shared" si="10"/>
        <v>52.31</v>
      </c>
      <c r="CV6" s="35">
        <f t="shared" si="10"/>
        <v>60.65</v>
      </c>
      <c r="CW6" s="34" t="str">
        <f>IF(CW7="","",IF(CW7="-","【-】","【"&amp;SUBSTITUTE(TEXT(CW7,"#,##0.00"),"-","△")&amp;"】"))</f>
        <v>【59.15】</v>
      </c>
      <c r="CX6" s="35">
        <f>IF(CX7="",NA(),CX7)</f>
        <v>86.59</v>
      </c>
      <c r="CY6" s="35">
        <f t="shared" ref="CY6:DG6" si="11">IF(CY7="",NA(),CY7)</f>
        <v>88.5</v>
      </c>
      <c r="CZ6" s="35">
        <f t="shared" si="11"/>
        <v>89.64</v>
      </c>
      <c r="DA6" s="35">
        <f t="shared" si="11"/>
        <v>87.45</v>
      </c>
      <c r="DB6" s="35">
        <f t="shared" si="11"/>
        <v>91.92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262030</v>
      </c>
      <c r="D7" s="37">
        <v>47</v>
      </c>
      <c r="E7" s="37">
        <v>17</v>
      </c>
      <c r="F7" s="37">
        <v>5</v>
      </c>
      <c r="G7" s="37">
        <v>0</v>
      </c>
      <c r="H7" s="37" t="s">
        <v>109</v>
      </c>
      <c r="I7" s="37" t="s">
        <v>110</v>
      </c>
      <c r="J7" s="37" t="s">
        <v>111</v>
      </c>
      <c r="K7" s="37" t="s">
        <v>112</v>
      </c>
      <c r="L7" s="37" t="s">
        <v>113</v>
      </c>
      <c r="M7" s="37"/>
      <c r="N7" s="38" t="s">
        <v>114</v>
      </c>
      <c r="O7" s="38" t="s">
        <v>115</v>
      </c>
      <c r="P7" s="38">
        <v>13.79</v>
      </c>
      <c r="Q7" s="38">
        <v>90.91</v>
      </c>
      <c r="R7" s="38">
        <v>3445</v>
      </c>
      <c r="S7" s="38">
        <v>34500</v>
      </c>
      <c r="T7" s="38">
        <v>347.1</v>
      </c>
      <c r="U7" s="38">
        <v>99.39</v>
      </c>
      <c r="V7" s="38">
        <v>4728</v>
      </c>
      <c r="W7" s="38">
        <v>2.96</v>
      </c>
      <c r="X7" s="38">
        <v>1597.3</v>
      </c>
      <c r="Y7" s="38">
        <v>71.98</v>
      </c>
      <c r="Z7" s="38">
        <v>64.52</v>
      </c>
      <c r="AA7" s="38">
        <v>63.19</v>
      </c>
      <c r="AB7" s="38">
        <v>61.75</v>
      </c>
      <c r="AC7" s="38">
        <v>57.93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3301.32</v>
      </c>
      <c r="BG7" s="38">
        <v>3931.12</v>
      </c>
      <c r="BH7" s="38">
        <v>4232.18</v>
      </c>
      <c r="BI7" s="38">
        <v>3758.82</v>
      </c>
      <c r="BJ7" s="38">
        <v>4103.79</v>
      </c>
      <c r="BK7" s="38">
        <v>1197.82</v>
      </c>
      <c r="BL7" s="38">
        <v>1126.77</v>
      </c>
      <c r="BM7" s="38">
        <v>1044.8</v>
      </c>
      <c r="BN7" s="38">
        <v>1081.8</v>
      </c>
      <c r="BO7" s="38">
        <v>974.93</v>
      </c>
      <c r="BP7" s="38">
        <v>914.53</v>
      </c>
      <c r="BQ7" s="38">
        <v>27.6</v>
      </c>
      <c r="BR7" s="38">
        <v>28.31</v>
      </c>
      <c r="BS7" s="38">
        <v>26.28</v>
      </c>
      <c r="BT7" s="38">
        <v>26.96</v>
      </c>
      <c r="BU7" s="38">
        <v>24.21</v>
      </c>
      <c r="BV7" s="38">
        <v>51.03</v>
      </c>
      <c r="BW7" s="38">
        <v>50.9</v>
      </c>
      <c r="BX7" s="38">
        <v>50.82</v>
      </c>
      <c r="BY7" s="38">
        <v>52.19</v>
      </c>
      <c r="BZ7" s="38">
        <v>55.32</v>
      </c>
      <c r="CA7" s="38">
        <v>55.73</v>
      </c>
      <c r="CB7" s="38">
        <v>493.12</v>
      </c>
      <c r="CC7" s="38">
        <v>512.11</v>
      </c>
      <c r="CD7" s="38">
        <v>660.09</v>
      </c>
      <c r="CE7" s="38">
        <v>580.41</v>
      </c>
      <c r="CF7" s="38">
        <v>755.19</v>
      </c>
      <c r="CG7" s="38">
        <v>289.60000000000002</v>
      </c>
      <c r="CH7" s="38">
        <v>293.27</v>
      </c>
      <c r="CI7" s="38">
        <v>300.52</v>
      </c>
      <c r="CJ7" s="38">
        <v>296.14</v>
      </c>
      <c r="CK7" s="38">
        <v>283.17</v>
      </c>
      <c r="CL7" s="38">
        <v>276.77999999999997</v>
      </c>
      <c r="CM7" s="38">
        <v>64.44</v>
      </c>
      <c r="CN7" s="38">
        <v>65.55</v>
      </c>
      <c r="CO7" s="38">
        <v>58.14</v>
      </c>
      <c r="CP7" s="38">
        <v>57.54</v>
      </c>
      <c r="CQ7" s="38">
        <v>45.99</v>
      </c>
      <c r="CR7" s="38">
        <v>54.74</v>
      </c>
      <c r="CS7" s="38">
        <v>53.78</v>
      </c>
      <c r="CT7" s="38">
        <v>53.24</v>
      </c>
      <c r="CU7" s="38">
        <v>52.31</v>
      </c>
      <c r="CV7" s="38">
        <v>60.65</v>
      </c>
      <c r="CW7" s="38">
        <v>59.15</v>
      </c>
      <c r="CX7" s="38">
        <v>86.59</v>
      </c>
      <c r="CY7" s="38">
        <v>88.5</v>
      </c>
      <c r="CZ7" s="38">
        <v>89.64</v>
      </c>
      <c r="DA7" s="38">
        <v>87.45</v>
      </c>
      <c r="DB7" s="38">
        <v>91.92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2018-02-08T01:41:44Z</cp:lastPrinted>
  <dcterms:modified xsi:type="dcterms:W3CDTF">2018-02-20T23:55:23Z</dcterms:modified>
</cp:coreProperties>
</file>