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U:\財政課員\財政担当\決算統計\□地方公営企業決算統計関係\★平成31年度（H30決統）\320117公営企業に係る「経営比較分析表」（平成３０年度）の分析等について\04 HP公表\"/>
    </mc:Choice>
  </mc:AlternateContent>
  <xr:revisionPtr revIDLastSave="0" documentId="13_ncr:1_{8ACF6BE7-F64F-431A-A65D-D6CCBD35E3D7}" xr6:coauthVersionLast="43" xr6:coauthVersionMax="45" xr10:uidLastSave="{00000000-0000-0000-0000-000000000000}"/>
  <workbookProtection workbookAlgorithmName="SHA-512" workbookHashValue="n1Z3q3qsqmwjEFhwsv4YbUxQ5ITvQ3lRssavvpyPI62tvoN5f+7efESWl4F71KJmykw1kQRozVSeIwACZ7l6qA==" workbookSaltValue="WMjL55+WY/jumDBcPzAG2w=="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S6" i="5"/>
  <c r="R6" i="5"/>
  <c r="AD10" i="4" s="1"/>
  <c r="Q6" i="5"/>
  <c r="P6" i="5"/>
  <c r="P10" i="4" s="1"/>
  <c r="O6" i="5"/>
  <c r="N6" i="5"/>
  <c r="B10" i="4" s="1"/>
  <c r="M6" i="5"/>
  <c r="AD8" i="4" s="1"/>
  <c r="L6" i="5"/>
  <c r="K6" i="5"/>
  <c r="P8" i="4" s="1"/>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E86" i="4"/>
  <c r="AT10" i="4"/>
  <c r="W10" i="4"/>
  <c r="I10" i="4"/>
  <c r="BB8" i="4"/>
  <c r="AT8" i="4"/>
  <c r="AL8" i="4"/>
  <c r="W8" i="4"/>
  <c r="C10" i="5" l="1"/>
  <c r="D10" i="5"/>
  <c r="E10" i="5"/>
  <c r="B10" i="5"/>
</calcChain>
</file>

<file path=xl/sharedStrings.xml><?xml version="1.0" encoding="utf-8"?>
<sst xmlns="http://schemas.openxmlformats.org/spreadsheetml/2006/main" count="228" uniqueCount="114">
  <si>
    <t>経営比較分析表（平成30年度決算）</t>
    <phoneticPr fontId="5"/>
  </si>
  <si>
    <t>業務名</t>
    <rPh sb="2" eb="3">
      <t>メイ</t>
    </rPh>
    <phoneticPr fontId="5"/>
  </si>
  <si>
    <t>業種名</t>
    <rPh sb="2" eb="3">
      <t>メイ</t>
    </rPh>
    <phoneticPr fontId="5"/>
  </si>
  <si>
    <t>事業名</t>
    <phoneticPr fontId="5"/>
  </si>
  <si>
    <t>類似団体区分</t>
    <rPh sb="4" eb="6">
      <t>クブン</t>
    </rPh>
    <phoneticPr fontId="5"/>
  </si>
  <si>
    <t>管理者の情報</t>
    <rPh sb="0" eb="3">
      <t>カンリシャ</t>
    </rPh>
    <rPh sb="4" eb="6">
      <t>ジョウホウ</t>
    </rPh>
    <phoneticPr fontId="5"/>
  </si>
  <si>
    <t>人口（人）</t>
    <rPh sb="0" eb="2">
      <t>ジンコウ</t>
    </rPh>
    <rPh sb="3" eb="4">
      <t>ヒト</t>
    </rPh>
    <phoneticPr fontId="5"/>
  </si>
  <si>
    <r>
      <t>面積(km</t>
    </r>
    <r>
      <rPr>
        <b/>
        <vertAlign val="superscript"/>
        <sz val="11"/>
        <color theme="1"/>
        <rFont val="ＭＳ ゴシック"/>
        <family val="3"/>
        <charset val="128"/>
      </rPr>
      <t>2</t>
    </r>
    <r>
      <rPr>
        <b/>
        <sz val="11"/>
        <color theme="1"/>
        <rFont val="ＭＳ ゴシック"/>
        <family val="3"/>
        <charset val="128"/>
      </rPr>
      <t>)</t>
    </r>
    <phoneticPr fontId="5"/>
  </si>
  <si>
    <r>
      <t>人口密度(人/km</t>
    </r>
    <r>
      <rPr>
        <b/>
        <vertAlign val="superscript"/>
        <sz val="11"/>
        <color theme="1"/>
        <rFont val="ＭＳ ゴシック"/>
        <family val="3"/>
        <charset val="128"/>
      </rPr>
      <t>2</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</si>
  <si>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</si>
  <si>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</si>
  <si>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</si>
  <si>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</si>
  <si>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</si>
  <si>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普及率(％)</t>
    <phoneticPr fontId="5"/>
  </si>
  <si>
    <t>有収率(％)</t>
    <rPh sb="0" eb="1">
      <t>ユウ</t>
    </rPh>
    <rPh sb="1" eb="3">
      <t>シュウリツ</t>
    </rPh>
    <phoneticPr fontId="5"/>
  </si>
  <si>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5"/>
  </si>
  <si>
    <t>処理区域内人口(人)</t>
    <rPh sb="0" eb="2">
      <t>ショリ</t>
    </rPh>
    <rPh sb="2" eb="5">
      <t>クイキナイ</t>
    </rPh>
    <phoneticPr fontId="5"/>
  </si>
  <si>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5"/>
  </si>
  <si>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5"/>
  </si>
  <si>
    <t>－</t>
    <phoneticPr fontId="5"/>
  </si>
  <si>
    <t>類似団体平均値（平均値）</t>
    <phoneticPr fontId="5"/>
  </si>
  <si>
    <t>【】</t>
    <phoneticPr fontId="5"/>
  </si>
  <si>
    <t>平成30年度全国平均</t>
    <phoneticPr fontId="5"/>
  </si>
  <si>
    <t>分析欄</t>
    <rPh sb="0" eb="2">
      <t>ブンセキ</t>
    </rPh>
    <rPh sb="2" eb="3">
      <t>ラン</t>
    </rPh>
    <phoneticPr fontId="5"/>
  </si>
  <si>
    <t>1. 経営の健全性・効率性</t>
    <phoneticPr fontId="5"/>
  </si>
  <si>
    <t>1. 経営の健全性・効率性について</t>
    <phoneticPr fontId="5"/>
  </si>
  <si>
    <t>2. 老朽化の状況について</t>
    <phoneticPr fontId="5"/>
  </si>
  <si>
    <t>2. 老朽化の状況</t>
    <phoneticPr fontId="5"/>
  </si>
  <si>
    <t>全体総括</t>
    <rPh sb="0" eb="2">
      <t>ゼンタイ</t>
    </rPh>
    <rPh sb="2" eb="4">
      <t>ソウカツ</t>
    </rPh>
    <phoneticPr fontId="5"/>
  </si>
  <si>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5"/>
  </si>
  <si>
    <t>全国平均</t>
    <rPh sb="0" eb="2">
      <t>ゼンコク</t>
    </rPh>
    <rPh sb="2" eb="4">
      <t>ヘイキン</t>
    </rPh>
    <phoneticPr fontId="5"/>
  </si>
  <si>
    <t>1①</t>
  </si>
  <si>
    <t>1②</t>
  </si>
  <si>
    <t>1③</t>
  </si>
  <si>
    <t>1④</t>
  </si>
  <si>
    <t>1⑤</t>
  </si>
  <si>
    <t>1⑥</t>
  </si>
  <si>
    <t>1⑦</t>
    <phoneticPr fontId="5"/>
  </si>
  <si>
    <t>1⑧</t>
    <phoneticPr fontId="5"/>
  </si>
  <si>
    <t>2①</t>
  </si>
  <si>
    <t>2②</t>
  </si>
  <si>
    <t>2③</t>
  </si>
  <si>
    <t>-</t>
    <phoneticPr fontId="5"/>
  </si>
  <si>
    <t>-</t>
    <phoneticPr fontId="5"/>
  </si>
  <si>
    <t>下水道事業(法非適用)</t>
    <rPh sb="3" eb="5">
      <t>ジギョウ</t>
    </rPh>
    <rPh sb="6" eb="7">
      <t>ホウ</t>
    </rPh>
    <rPh sb="7" eb="8">
      <t>ヒ</t>
    </rPh>
    <rPh sb="8" eb="10">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</si>
  <si>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</si>
  <si>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</si>
  <si>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</si>
  <si>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</si>
  <si>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</si>
  <si>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</si>
  <si>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</si>
  <si>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</si>
  <si>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</si>
  <si>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</si>
  <si>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</si>
  <si>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</si>
  <si>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①収益的収支比率(％)</t>
    <rPh sb="1" eb="4">
      <t>シュウエキテキ</t>
    </rPh>
    <phoneticPr fontId="5"/>
  </si>
  <si>
    <t>②累積欠損金比率(％)</t>
    <phoneticPr fontId="5"/>
  </si>
  <si>
    <t>③流動比率(％)</t>
    <rPh sb="1" eb="3">
      <t>リュウドウ</t>
    </rPh>
    <rPh sb="3" eb="5">
      <t>ヒリツ</t>
    </rPh>
    <phoneticPr fontId="5"/>
  </si>
  <si>
    <t>④企業債残高対事業規模比率(％)</t>
    <phoneticPr fontId="5"/>
  </si>
  <si>
    <t>⑤経費回収率(％)</t>
    <phoneticPr fontId="5"/>
  </si>
  <si>
    <t>⑥汚水処理原価(円)</t>
    <rPh sb="1" eb="3">
      <t>オスイ</t>
    </rPh>
    <rPh sb="3" eb="5">
      <t>ショリ</t>
    </rPh>
    <rPh sb="5" eb="7">
      <t>ゲンカ</t>
    </rPh>
    <rPh sb="8" eb="9">
      <t>エン</t>
    </rPh>
    <phoneticPr fontId="5"/>
  </si>
  <si>
    <t>⑦施設利用率(％)</t>
    <rPh sb="1" eb="3">
      <t>シセツ</t>
    </rPh>
    <rPh sb="3" eb="6">
      <t>リヨウリツ</t>
    </rPh>
    <phoneticPr fontId="5"/>
  </si>
  <si>
    <t>⑧水洗化率(％)</t>
    <phoneticPr fontId="5"/>
  </si>
  <si>
    <t>①有形固定資産減価償却率(％)</t>
    <rPh sb="1" eb="3">
      <t>ユウケイ</t>
    </rPh>
    <rPh sb="3" eb="5">
      <t>コテイ</t>
    </rPh>
    <rPh sb="5" eb="7">
      <t>シサン</t>
    </rPh>
    <rPh sb="7" eb="9">
      <t>ゲンカ</t>
    </rPh>
    <rPh sb="9" eb="11">
      <t>ショウキャク</t>
    </rPh>
    <rPh sb="11" eb="12">
      <t>リツ</t>
    </rPh>
    <phoneticPr fontId="5"/>
  </si>
  <si>
    <t>②管渠老朽化率(％)</t>
    <phoneticPr fontId="5"/>
  </si>
  <si>
    <t>③管渠改善率(％)</t>
    <phoneticPr fontId="5"/>
  </si>
  <si>
    <t>小項目</t>
    <rPh sb="0" eb="3">
      <t>ショウコウモク</t>
    </rPh>
    <phoneticPr fontId="5"/>
  </si>
  <si>
    <t>都道府県名</t>
    <rPh sb="0" eb="4">
      <t>トドウフケン</t>
    </rPh>
    <rPh sb="4" eb="5">
      <t>メイ</t>
    </rPh>
    <phoneticPr fontId="5"/>
  </si>
  <si>
    <t>法適・法非適</t>
    <rPh sb="0" eb="1">
      <t>ホウ</t>
    </rPh>
    <rPh sb="1" eb="2">
      <t>テキ</t>
    </rPh>
    <rPh sb="3" eb="4">
      <t>ホウ</t>
    </rPh>
    <rPh sb="4" eb="5">
      <t>ヒ</t>
    </rPh>
    <rPh sb="5" eb="6">
      <t>テキ</t>
    </rPh>
    <phoneticPr fontId="5"/>
  </si>
  <si>
    <t>業種名称</t>
    <rPh sb="0" eb="2">
      <t>ギョウシュ</t>
    </rPh>
    <rPh sb="2" eb="4">
      <t>メイショウ</t>
    </rPh>
    <phoneticPr fontId="5"/>
  </si>
  <si>
    <t>事業名称</t>
    <rPh sb="0" eb="2">
      <t>ジギョウ</t>
    </rPh>
    <rPh sb="2" eb="4">
      <t>メイショウ</t>
    </rPh>
    <phoneticPr fontId="5"/>
  </si>
  <si>
    <t>類似団体</t>
    <rPh sb="0" eb="2">
      <t>ルイジ</t>
    </rPh>
    <rPh sb="2" eb="4">
      <t>ダンタイ</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</si>
  <si>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</si>
  <si>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</si>
  <si>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普及率</t>
    <rPh sb="0" eb="2">
      <t>フキュウ</t>
    </rPh>
    <rPh sb="2" eb="3">
      <t>リツ</t>
    </rPh>
    <phoneticPr fontId="5"/>
  </si>
  <si>
    <t>有収率</t>
    <rPh sb="0" eb="1">
      <t>ユウ</t>
    </rPh>
    <rPh sb="1" eb="3">
      <t>シュウリツ</t>
    </rPh>
    <phoneticPr fontId="5"/>
  </si>
  <si>
    <t>1ヶ月20㎥当たり家庭料金</t>
    <rPh sb="2" eb="3">
      <t>ゲツ</t>
    </rPh>
    <rPh sb="6" eb="7">
      <t>ア</t>
    </rPh>
    <rPh sb="9" eb="11">
      <t>カテイ</t>
    </rPh>
    <rPh sb="11" eb="13">
      <t>リョウキン</t>
    </rPh>
    <phoneticPr fontId="5"/>
  </si>
  <si>
    <t>人口</t>
    <rPh sb="0" eb="2">
      <t>ジンコウ</t>
    </rPh>
    <phoneticPr fontId="5"/>
  </si>
  <si>
    <t>面積</t>
    <rPh sb="0" eb="2">
      <t>メンセキ</t>
    </rPh>
    <phoneticPr fontId="5"/>
  </si>
  <si>
    <t>人口密度</t>
    <rPh sb="0" eb="2">
      <t>ジンコウ</t>
    </rPh>
    <rPh sb="2" eb="4">
      <t>ミツド</t>
    </rPh>
    <phoneticPr fontId="5"/>
  </si>
  <si>
    <t>処理区域内人口</t>
  </si>
  <si>
    <t>処理区域面積</t>
  </si>
  <si>
    <t>処理区域内人口密度</t>
  </si>
  <si>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</si>
  <si>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</si>
  <si>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</si>
  <si>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</si>
  <si>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</si>
  <si>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</si>
  <si>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</si>
  <si>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</si>
  <si>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</si>
  <si>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</si>
  <si>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</si>
  <si>
    <t>参照用</t>
    <rPh sb="0" eb="3">
      <t>サンショウヨウ</t>
    </rPh>
    <phoneticPr fontId="5"/>
  </si>
  <si>
    <t>京都府　綾部市</t>
  </si>
  <si>
    <t>法非適用</t>
  </si>
  <si>
    <t>下水道事業</t>
  </si>
  <si>
    <t>公共下水道</t>
  </si>
  <si>
    <t>Cc2</t>
  </si>
  <si>
    <t>非設置</t>
  </si>
  <si>
    <t>-</t>
  </si>
  <si>
    <t>該当数値なし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</si>
  <si>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</si>
  <si>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</si>
  <si>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</si>
  <si>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</si>
  <si>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</si>
  <si>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管渠は比較的新しい状況です。カメラ調査においても異常は確認されておらず、管渠の改築更新は実施していません。
機器等について、老朽化が進行する中で、長寿命化対策等を検討・実施していく時期を迎えています。</t>
    <rPh sb="3" eb="6">
      <t>ヒカクテキ</t>
    </rPh>
    <rPh sb="9" eb="11">
      <t>ジョウキョウ</t>
    </rPh>
    <rPh sb="17" eb="19">
      <t>チョウサ</t>
    </rPh>
    <rPh sb="24" eb="26">
      <t>イジョウ</t>
    </rPh>
    <rPh sb="27" eb="29">
      <t>カクニン</t>
    </rPh>
    <rPh sb="39" eb="41">
      <t>カイチク</t>
    </rPh>
    <rPh sb="41" eb="43">
      <t>コウシン</t>
    </rPh>
    <rPh sb="44" eb="46">
      <t>ジッシ</t>
    </rPh>
    <rPh sb="54" eb="56">
      <t>キキ</t>
    </rPh>
    <rPh sb="56" eb="57">
      <t>トウ</t>
    </rPh>
    <rPh sb="62" eb="65">
      <t>ロウキュウカ</t>
    </rPh>
    <rPh sb="66" eb="68">
      <t>シンコウ</t>
    </rPh>
    <rPh sb="70" eb="71">
      <t>ナカ</t>
    </rPh>
    <rPh sb="73" eb="74">
      <t>チョウ</t>
    </rPh>
    <rPh sb="74" eb="77">
      <t>ジュミョウカ</t>
    </rPh>
    <rPh sb="77" eb="79">
      <t>タイサク</t>
    </rPh>
    <rPh sb="79" eb="80">
      <t>トウ</t>
    </rPh>
    <rPh sb="81" eb="83">
      <t>ケントウ</t>
    </rPh>
    <rPh sb="84" eb="86">
      <t>ジッシ</t>
    </rPh>
    <rPh sb="90" eb="92">
      <t>ジキ</t>
    </rPh>
    <rPh sb="93" eb="94">
      <t>ムカ</t>
    </rPh>
    <phoneticPr fontId="7"/>
  </si>
  <si>
    <t>本市の公共下水道事業の経営は厳しい状態であると認識しています。特に、経費回収率は使用料の改定により一定の改善はみられましたが、依然類似団体と比較して平均値以下となっています。この原因は主に、類似団体平均値を上回る高額な汚水処理原価（資本費・維持管理費）によるもので、今後も適正な使用料収入を確保できるよう見直しを図っていくことが重要と分析しています。今後、汚水処理原価を減少させるために、徹底した投資の適正化や維持管理費の削減が最重要課題であると認識しています。また、接続率の向上による有収水量を増加させる取り組みを推進し、経営改善を図ることが重要であると考えられます。
なお、平成31年4月からは地方公営企業法を適用し、企業会計方式を取り入れることにより、経営の見える化を進めていきます。</t>
    <rPh sb="40" eb="43">
      <t>シヨウリョウ</t>
    </rPh>
    <rPh sb="44" eb="46">
      <t>カイテイ</t>
    </rPh>
    <rPh sb="49" eb="51">
      <t>イッテイ</t>
    </rPh>
    <rPh sb="52" eb="54">
      <t>カイゼン</t>
    </rPh>
    <rPh sb="63" eb="65">
      <t>イゼン</t>
    </rPh>
    <rPh sb="65" eb="67">
      <t>ルイジ</t>
    </rPh>
    <rPh sb="67" eb="69">
      <t>ダンタイ</t>
    </rPh>
    <rPh sb="70" eb="72">
      <t>ヒカク</t>
    </rPh>
    <rPh sb="74" eb="77">
      <t>ヘイキンチ</t>
    </rPh>
    <rPh sb="77" eb="79">
      <t>イカ</t>
    </rPh>
    <rPh sb="103" eb="105">
      <t>ウワマワ</t>
    </rPh>
    <rPh sb="133" eb="135">
      <t>コンゴ</t>
    </rPh>
    <rPh sb="136" eb="138">
      <t>テキセイ</t>
    </rPh>
    <rPh sb="152" eb="154">
      <t>ミナオ</t>
    </rPh>
    <rPh sb="156" eb="157">
      <t>ハカ</t>
    </rPh>
    <rPh sb="164" eb="166">
      <t>ジュウヨウ</t>
    </rPh>
    <rPh sb="223" eb="225">
      <t>ニンシキ</t>
    </rPh>
    <rPh sb="234" eb="236">
      <t>セツゾク</t>
    </rPh>
    <rPh sb="236" eb="237">
      <t>リツ</t>
    </rPh>
    <rPh sb="238" eb="240">
      <t>コウジョウ</t>
    </rPh>
    <rPh sb="243" eb="245">
      <t>ユウシュウ</t>
    </rPh>
    <rPh sb="245" eb="247">
      <t>スイリョウ</t>
    </rPh>
    <rPh sb="248" eb="250">
      <t>ゾウカ</t>
    </rPh>
    <rPh sb="253" eb="254">
      <t>ト</t>
    </rPh>
    <rPh sb="255" eb="256">
      <t>ク</t>
    </rPh>
    <rPh sb="258" eb="260">
      <t>スイシン</t>
    </rPh>
    <rPh sb="262" eb="264">
      <t>ケイエイ</t>
    </rPh>
    <rPh sb="264" eb="266">
      <t>カイゼン</t>
    </rPh>
    <rPh sb="267" eb="268">
      <t>ハカ</t>
    </rPh>
    <rPh sb="272" eb="274">
      <t>ジュウヨウ</t>
    </rPh>
    <rPh sb="278" eb="279">
      <t>カンガ</t>
    </rPh>
    <phoneticPr fontId="7"/>
  </si>
  <si>
    <t>平成30年度は、地方公営企業法適用を翌年度に控え打切決算としたため、単純比較が困難となっています。
①収益的収支比率は、使用料改定を行ったことにより、改善がみられはしましたがまだ100％には至っていない状況です。また総収益について一般会計繰入金に依存した状態となっており、経営改善を図っていく必要があります。
④企業債残高対事業規模比率は類似団体の平均を上回っていますので、今後の投資規模及び料金水準、企業債のあり方を検討していく必要があります。
⑤経費回収率は、使用料を改定したこと、市街地内での供用開始が続いたことにより改善が見られましたが、家屋が散在した箇所での投資が続けば高額な汚水処理に係る資本費により、平成28年度並みに悪化するため、今後も使用料及び投資の適正化が求められます。
⑥汚水処理原価についても類似団体と比較して依然高い状況にあります。投資の適正化、維持管理費の削減の取組が重要であると考えられます。
⑦施設利用率は類似団体と比較し、平均並みですが、整備途中のため、今後は数値が上昇していく見込みです。また、地域の特性上、お盆又は年末年始などは一時的に増大する時期があるため、一定の余裕は必要と考えています。
⑧水洗化率については、処理区域が拡大したことにより低下しました。拡大した地域への水洗化促進が重要と考えられます。</t>
    <rPh sb="51" eb="54">
      <t>シュウエキテキ</t>
    </rPh>
    <rPh sb="54" eb="56">
      <t>シュウシ</t>
    </rPh>
    <rPh sb="56" eb="58">
      <t>ヒリツ</t>
    </rPh>
    <rPh sb="60" eb="63">
      <t>シヨウリョウ</t>
    </rPh>
    <rPh sb="63" eb="65">
      <t>カイテイ</t>
    </rPh>
    <rPh sb="66" eb="67">
      <t>オコナ</t>
    </rPh>
    <rPh sb="75" eb="77">
      <t>カイゼン</t>
    </rPh>
    <rPh sb="95" eb="96">
      <t>イタ</t>
    </rPh>
    <rPh sb="101" eb="103">
      <t>ジョウキョウ</t>
    </rPh>
    <rPh sb="108" eb="111">
      <t>ソウシュウエキ</t>
    </rPh>
    <rPh sb="115" eb="117">
      <t>イッパン</t>
    </rPh>
    <rPh sb="117" eb="119">
      <t>カイケイ</t>
    </rPh>
    <rPh sb="119" eb="121">
      <t>クリイレ</t>
    </rPh>
    <rPh sb="121" eb="122">
      <t>キン</t>
    </rPh>
    <rPh sb="123" eb="125">
      <t>イゾン</t>
    </rPh>
    <rPh sb="127" eb="129">
      <t>ジョウタイ</t>
    </rPh>
    <rPh sb="136" eb="138">
      <t>ケイエイ</t>
    </rPh>
    <rPh sb="138" eb="140">
      <t>カイゼン</t>
    </rPh>
    <rPh sb="141" eb="142">
      <t>ハカ</t>
    </rPh>
    <rPh sb="146" eb="148">
      <t>ヒツヨウ</t>
    </rPh>
    <rPh sb="156" eb="158">
      <t>キギョウ</t>
    </rPh>
    <rPh sb="158" eb="159">
      <t>サイ</t>
    </rPh>
    <rPh sb="159" eb="160">
      <t>ザン</t>
    </rPh>
    <rPh sb="160" eb="161">
      <t>タカ</t>
    </rPh>
    <rPh sb="161" eb="162">
      <t>タイ</t>
    </rPh>
    <rPh sb="162" eb="164">
      <t>ジギョウ</t>
    </rPh>
    <rPh sb="164" eb="166">
      <t>キボ</t>
    </rPh>
    <rPh sb="166" eb="168">
      <t>ヒリツ</t>
    </rPh>
    <rPh sb="169" eb="171">
      <t>ルイジ</t>
    </rPh>
    <rPh sb="171" eb="173">
      <t>ダンタイ</t>
    </rPh>
    <rPh sb="174" eb="176">
      <t>ヘイキン</t>
    </rPh>
    <rPh sb="177" eb="179">
      <t>ウワマワ</t>
    </rPh>
    <rPh sb="187" eb="189">
      <t>コンゴ</t>
    </rPh>
    <rPh sb="190" eb="192">
      <t>トウシ</t>
    </rPh>
    <rPh sb="192" eb="194">
      <t>キボ</t>
    </rPh>
    <rPh sb="194" eb="195">
      <t>オヨ</t>
    </rPh>
    <rPh sb="196" eb="198">
      <t>リョウキン</t>
    </rPh>
    <rPh sb="198" eb="200">
      <t>スイジュン</t>
    </rPh>
    <rPh sb="201" eb="203">
      <t>キギョウ</t>
    </rPh>
    <rPh sb="203" eb="204">
      <t>サイ</t>
    </rPh>
    <rPh sb="207" eb="208">
      <t>カタ</t>
    </rPh>
    <rPh sb="209" eb="211">
      <t>ケントウ</t>
    </rPh>
    <rPh sb="215" eb="217">
      <t>ヒツヨウ</t>
    </rPh>
    <rPh sb="225" eb="227">
      <t>ケイヒ</t>
    </rPh>
    <rPh sb="227" eb="229">
      <t>カイシュウ</t>
    </rPh>
    <rPh sb="229" eb="230">
      <t>リツ</t>
    </rPh>
    <rPh sb="232" eb="235">
      <t>シヨウリョウ</t>
    </rPh>
    <rPh sb="236" eb="238">
      <t>カイテイ</t>
    </rPh>
    <rPh sb="243" eb="246">
      <t>シガイチ</t>
    </rPh>
    <rPh sb="246" eb="247">
      <t>ナイ</t>
    </rPh>
    <rPh sb="249" eb="251">
      <t>キョウヨウ</t>
    </rPh>
    <rPh sb="251" eb="253">
      <t>カイシ</t>
    </rPh>
    <rPh sb="254" eb="255">
      <t>ツヅ</t>
    </rPh>
    <rPh sb="262" eb="264">
      <t>カイゼン</t>
    </rPh>
    <rPh sb="265" eb="266">
      <t>ミ</t>
    </rPh>
    <rPh sb="273" eb="275">
      <t>カオク</t>
    </rPh>
    <rPh sb="276" eb="278">
      <t>サンザイ</t>
    </rPh>
    <rPh sb="280" eb="282">
      <t>カショ</t>
    </rPh>
    <rPh sb="284" eb="286">
      <t>トウシ</t>
    </rPh>
    <rPh sb="287" eb="288">
      <t>ツヅ</t>
    </rPh>
    <rPh sb="290" eb="292">
      <t>コウガク</t>
    </rPh>
    <rPh sb="293" eb="295">
      <t>オスイ</t>
    </rPh>
    <rPh sb="295" eb="297">
      <t>ショリ</t>
    </rPh>
    <rPh sb="298" eb="299">
      <t>カカ</t>
    </rPh>
    <rPh sb="300" eb="302">
      <t>シホン</t>
    </rPh>
    <rPh sb="302" eb="303">
      <t>ヒ</t>
    </rPh>
    <rPh sb="313" eb="314">
      <t>ナ</t>
    </rPh>
    <rPh sb="316" eb="318">
      <t>アッカ</t>
    </rPh>
    <rPh sb="323" eb="325">
      <t>コンゴ</t>
    </rPh>
    <rPh sb="326" eb="329">
      <t>シヨウリョウ</t>
    </rPh>
    <rPh sb="329" eb="330">
      <t>オヨ</t>
    </rPh>
    <rPh sb="331" eb="333">
      <t>トウシ</t>
    </rPh>
    <rPh sb="334" eb="337">
      <t>テキセイカ</t>
    </rPh>
    <rPh sb="338" eb="339">
      <t>モト</t>
    </rPh>
    <rPh sb="347" eb="349">
      <t>オスイ</t>
    </rPh>
    <rPh sb="349" eb="351">
      <t>ショリ</t>
    </rPh>
    <rPh sb="351" eb="353">
      <t>ゲンカ</t>
    </rPh>
    <rPh sb="358" eb="360">
      <t>ルイジ</t>
    </rPh>
    <rPh sb="360" eb="362">
      <t>ダンタイ</t>
    </rPh>
    <rPh sb="363" eb="365">
      <t>ヒカク</t>
    </rPh>
    <rPh sb="367" eb="369">
      <t>イゼン</t>
    </rPh>
    <rPh sb="369" eb="370">
      <t>タカ</t>
    </rPh>
    <rPh sb="371" eb="373">
      <t>ジョウキョウ</t>
    </rPh>
    <rPh sb="379" eb="381">
      <t>トウシ</t>
    </rPh>
    <rPh sb="382" eb="385">
      <t>テキセイカ</t>
    </rPh>
    <rPh sb="386" eb="388">
      <t>イジ</t>
    </rPh>
    <rPh sb="388" eb="390">
      <t>カンリ</t>
    </rPh>
    <rPh sb="390" eb="391">
      <t>ヒ</t>
    </rPh>
    <rPh sb="392" eb="394">
      <t>サクゲン</t>
    </rPh>
    <rPh sb="395" eb="396">
      <t>ト</t>
    </rPh>
    <rPh sb="396" eb="397">
      <t>クミ</t>
    </rPh>
    <rPh sb="398" eb="400">
      <t>ジュウヨウ</t>
    </rPh>
    <rPh sb="404" eb="405">
      <t>カンガ</t>
    </rPh>
    <rPh sb="413" eb="415">
      <t>シセツ</t>
    </rPh>
    <rPh sb="415" eb="417">
      <t>リヨウ</t>
    </rPh>
    <rPh sb="417" eb="418">
      <t>リツ</t>
    </rPh>
    <rPh sb="419" eb="421">
      <t>ルイジ</t>
    </rPh>
    <rPh sb="421" eb="423">
      <t>ダンタイ</t>
    </rPh>
    <rPh sb="424" eb="426">
      <t>ヒカク</t>
    </rPh>
    <rPh sb="428" eb="430">
      <t>ヘイキン</t>
    </rPh>
    <rPh sb="430" eb="431">
      <t>ナ</t>
    </rPh>
    <rPh sb="436" eb="438">
      <t>セイビ</t>
    </rPh>
    <rPh sb="438" eb="440">
      <t>トチュウ</t>
    </rPh>
    <rPh sb="444" eb="446">
      <t>コンゴ</t>
    </rPh>
    <rPh sb="447" eb="449">
      <t>スウチ</t>
    </rPh>
    <rPh sb="450" eb="452">
      <t>ジョウショウ</t>
    </rPh>
    <rPh sb="456" eb="458">
      <t>ミコ</t>
    </rPh>
    <rPh sb="465" eb="467">
      <t>チイキ</t>
    </rPh>
    <rPh sb="468" eb="470">
      <t>トクセイ</t>
    </rPh>
    <rPh sb="470" eb="471">
      <t>ジョウ</t>
    </rPh>
    <rPh sb="473" eb="474">
      <t>ボン</t>
    </rPh>
    <rPh sb="474" eb="475">
      <t>マタ</t>
    </rPh>
    <rPh sb="476" eb="478">
      <t>ネンマツ</t>
    </rPh>
    <rPh sb="478" eb="480">
      <t>ネンシ</t>
    </rPh>
    <rPh sb="483" eb="485">
      <t>イチジ</t>
    </rPh>
    <rPh sb="485" eb="486">
      <t>テキ</t>
    </rPh>
    <rPh sb="487" eb="489">
      <t>ゾウダイ</t>
    </rPh>
    <rPh sb="491" eb="493">
      <t>ジキ</t>
    </rPh>
    <rPh sb="499" eb="501">
      <t>イッテイ</t>
    </rPh>
    <rPh sb="502" eb="504">
      <t>ヨユウ</t>
    </rPh>
    <rPh sb="505" eb="507">
      <t>ヒツヨウ</t>
    </rPh>
    <rPh sb="508" eb="509">
      <t>カンガ</t>
    </rPh>
    <rPh sb="517" eb="520">
      <t>スイセンカ</t>
    </rPh>
    <rPh sb="520" eb="521">
      <t>リツ</t>
    </rPh>
    <rPh sb="527" eb="529">
      <t>ショリ</t>
    </rPh>
    <rPh sb="529" eb="531">
      <t>クイキ</t>
    </rPh>
    <rPh sb="532" eb="534">
      <t>カクダイ</t>
    </rPh>
    <rPh sb="541" eb="543">
      <t>テイカ</t>
    </rPh>
    <rPh sb="548" eb="550">
      <t>カクダイ</t>
    </rPh>
    <rPh sb="552" eb="554">
      <t>チイキ</t>
    </rPh>
    <rPh sb="556" eb="559">
      <t>スイセンカ</t>
    </rPh>
    <rPh sb="559" eb="561">
      <t>ソクシン</t>
    </rPh>
    <rPh sb="562" eb="564">
      <t>ジュウヨウ</t>
    </rPh>
    <rPh sb="565" eb="566">
      <t>カンガ</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</si>
</sst>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游ゴシック"/>
      <family val="2"/>
      <charset val="128"/>
      <scheme val="minor"/>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7"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7"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9" xfId="0" applyFont="1" applyBorder="1" applyAlignment="1">
      <alignment vertical="center"/>
    </xf>
    <xf numFmtId="0" fontId="6" fillId="0" borderId="6" xfId="0" applyFont="1" applyBorder="1">
      <alignment vertical="center"/>
    </xf>
    <xf numFmtId="0" fontId="6" fillId="0" borderId="0" xfId="0" applyFont="1" applyBorder="1">
      <alignment vertical="center"/>
    </xf>
    <xf numFmtId="0" fontId="6" fillId="0" borderId="7" xfId="0" applyFont="1" applyBorder="1">
      <alignment vertical="center"/>
    </xf>
    <xf numFmtId="0" fontId="4" fillId="0" borderId="0" xfId="0" applyFont="1" applyBorder="1" applyAlignment="1">
      <alignment vertical="center"/>
    </xf>
    <xf numFmtId="0" fontId="14" fillId="0" borderId="0" xfId="0" applyFont="1" applyBorder="1">
      <alignment vertical="center"/>
    </xf>
    <xf numFmtId="0" fontId="15" fillId="0" borderId="0" xfId="0" applyFont="1" applyBorder="1" applyAlignment="1">
      <alignment horizontal="center" vertical="center"/>
    </xf>
    <xf numFmtId="0" fontId="6" fillId="0" borderId="8" xfId="0" applyFont="1" applyBorder="1">
      <alignment vertical="center"/>
    </xf>
    <xf numFmtId="0" fontId="6" fillId="0" borderId="1" xfId="0" applyFont="1" applyBorder="1">
      <alignment vertical="center"/>
    </xf>
    <xf numFmtId="0" fontId="6" fillId="0" borderId="9" xfId="0" applyFont="1" applyBorder="1">
      <alignment vertical="center"/>
    </xf>
    <xf numFmtId="0" fontId="4" fillId="0" borderId="0" xfId="0" applyFont="1" applyBorder="1" applyAlignment="1">
      <alignment horizontal="center" vertical="center"/>
    </xf>
    <xf numFmtId="0" fontId="3" fillId="0" borderId="0" xfId="0" applyFont="1" applyProtection="1">
      <alignment vertical="center"/>
      <protection hidden="1"/>
    </xf>
    <xf numFmtId="0" fontId="3"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6"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0" xfId="0" applyFont="1" applyBorder="1" applyAlignment="1">
      <alignment horizontal="left" vertical="center"/>
    </xf>
    <xf numFmtId="0" fontId="13" fillId="0" borderId="7" xfId="0" applyFont="1" applyBorder="1" applyAlignment="1">
      <alignment horizontal="left"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4" fillId="2" borderId="2" xfId="0" applyFont="1" applyFill="1" applyBorder="1" applyAlignment="1">
      <alignment horizontal="center" vertical="center" shrinkToFit="1"/>
    </xf>
    <xf numFmtId="0" fontId="12" fillId="0" borderId="6" xfId="0" applyFont="1" applyBorder="1" applyAlignment="1">
      <alignment horizontal="center" vertical="center"/>
    </xf>
    <xf numFmtId="0" fontId="12" fillId="0" borderId="0" xfId="0" applyFont="1" applyBorder="1" applyAlignment="1">
      <alignment horizontal="center" vertical="center"/>
    </xf>
    <xf numFmtId="177" fontId="6" fillId="0" borderId="2" xfId="0" applyNumberFormat="1" applyFont="1" applyBorder="1" applyAlignment="1" applyProtection="1">
      <alignment horizontal="center" vertical="center"/>
      <protection hidden="1"/>
    </xf>
    <xf numFmtId="176" fontId="6" fillId="0" borderId="2" xfId="0" applyNumberFormat="1" applyFont="1" applyBorder="1" applyAlignment="1" applyProtection="1">
      <alignment horizontal="center" vertical="center"/>
      <protection hidden="1"/>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protection hidden="1"/>
    </xf>
    <xf numFmtId="0" fontId="6" fillId="0" borderId="2" xfId="0" applyNumberFormat="1" applyFont="1" applyBorder="1" applyAlignment="1" applyProtection="1">
      <alignment horizontal="center" vertical="center" shrinkToFit="1"/>
      <protection hidden="1"/>
    </xf>
    <xf numFmtId="0" fontId="7" fillId="0" borderId="0" xfId="0" applyFont="1" applyAlignment="1">
      <alignment horizontal="center" vertical="center"/>
    </xf>
    <xf numFmtId="49" fontId="4"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3">
    <cellStyle name="桁区切り" xfId="1" builtinId="6"/>
    <cellStyle name="標準" xfId="0" builtinId="0"/>
    <cellStyle name="標準 8" xfId="2" xr:uid="{B91D179C-28AA-4709-959D-14D1A54D4C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9A9-4313-A7DB-C29B4D20040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0.16</c:v>
                </c:pt>
                <c:pt idx="4">
                  <c:v>0.13</c:v>
                </c:pt>
              </c:numCache>
            </c:numRef>
          </c:val>
          <c:smooth val="0"/>
          <c:extLst>
            <c:ext xmlns:c16="http://schemas.microsoft.com/office/drawing/2014/chart" uri="{C3380CC4-5D6E-409C-BE32-E72D297353CC}">
              <c16:uniqueId val="{00000001-F9A9-4313-A7DB-C29B4D20040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64.88</c:v>
                </c:pt>
                <c:pt idx="1">
                  <c:v>64.239999999999995</c:v>
                </c:pt>
                <c:pt idx="2">
                  <c:v>60.81</c:v>
                </c:pt>
                <c:pt idx="3">
                  <c:v>77.37</c:v>
                </c:pt>
                <c:pt idx="4">
                  <c:v>78.73</c:v>
                </c:pt>
              </c:numCache>
            </c:numRef>
          </c:val>
          <c:extLst>
            <c:ext xmlns:c16="http://schemas.microsoft.com/office/drawing/2014/chart" uri="{C3380CC4-5D6E-409C-BE32-E72D297353CC}">
              <c16:uniqueId val="{00000000-8090-4A17-B315-DDC3B8EE54F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90-4A17-B315-DDC3B8EE54F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91-41D1-BA65-2E10B66C721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91-41D1-BA65-2E10B66C721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F6-4306-ADC2-B26E3CF2AAC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F6-4306-ADC2-B26E3CF2AAC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61-4B67-AFB9-B2703C122D6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61-4B67-AFB9-B2703C122D6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FE-4C19-B6CA-B8C8899C53E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FE-4C19-B6CA-B8C8899C53E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3156.11</c:v>
                </c:pt>
                <c:pt idx="1">
                  <c:v>2892.11</c:v>
                </c:pt>
                <c:pt idx="2">
                  <c:v>2783.87</c:v>
                </c:pt>
                <c:pt idx="3">
                  <c:v>777.85</c:v>
                </c:pt>
                <c:pt idx="4">
                  <c:v>1374.95</c:v>
                </c:pt>
              </c:numCache>
            </c:numRef>
          </c:val>
          <c:extLst>
            <c:ext xmlns:c16="http://schemas.microsoft.com/office/drawing/2014/chart" uri="{C3380CC4-5D6E-409C-BE32-E72D297353CC}">
              <c16:uniqueId val="{00000000-7002-4560-852F-005364A469B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966.33</c:v>
                </c:pt>
                <c:pt idx="4">
                  <c:v>958.81</c:v>
                </c:pt>
              </c:numCache>
            </c:numRef>
          </c:val>
          <c:smooth val="0"/>
          <c:extLst>
            <c:ext xmlns:c16="http://schemas.microsoft.com/office/drawing/2014/chart" uri="{C3380CC4-5D6E-409C-BE32-E72D297353CC}">
              <c16:uniqueId val="{00000001-7002-4560-852F-005364A469B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34.15</c:v>
                </c:pt>
                <c:pt idx="1">
                  <c:v>36.25</c:v>
                </c:pt>
                <c:pt idx="2">
                  <c:v>36.229999999999997</c:v>
                </c:pt>
                <c:pt idx="3">
                  <c:v>66.56</c:v>
                </c:pt>
                <c:pt idx="4">
                  <c:v>63.68</c:v>
                </c:pt>
              </c:numCache>
            </c:numRef>
          </c:val>
          <c:extLst>
            <c:ext xmlns:c16="http://schemas.microsoft.com/office/drawing/2014/chart" uri="{C3380CC4-5D6E-409C-BE32-E72D297353CC}">
              <c16:uniqueId val="{00000000-8987-4A44-9C0A-C20E7DD43F7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81.739999999999995</c:v>
                </c:pt>
                <c:pt idx="4">
                  <c:v>82.88</c:v>
                </c:pt>
              </c:numCache>
            </c:numRef>
          </c:val>
          <c:smooth val="0"/>
          <c:extLst>
            <c:ext xmlns:c16="http://schemas.microsoft.com/office/drawing/2014/chart" uri="{C3380CC4-5D6E-409C-BE32-E72D297353CC}">
              <c16:uniqueId val="{00000001-8987-4A44-9C0A-C20E7DD43F7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451.49</c:v>
                </c:pt>
                <c:pt idx="1">
                  <c:v>433.66</c:v>
                </c:pt>
                <c:pt idx="2">
                  <c:v>434.71</c:v>
                </c:pt>
                <c:pt idx="3">
                  <c:v>273.45999999999998</c:v>
                </c:pt>
                <c:pt idx="4">
                  <c:v>283.92</c:v>
                </c:pt>
              </c:numCache>
            </c:numRef>
          </c:val>
          <c:extLst>
            <c:ext xmlns:c16="http://schemas.microsoft.com/office/drawing/2014/chart" uri="{C3380CC4-5D6E-409C-BE32-E72D297353CC}">
              <c16:uniqueId val="{00000000-3862-4528-A639-63DD75BF801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194.31</c:v>
                </c:pt>
                <c:pt idx="4">
                  <c:v>190.99</c:v>
                </c:pt>
              </c:numCache>
            </c:numRef>
          </c:val>
          <c:smooth val="0"/>
          <c:extLst>
            <c:ext xmlns:c16="http://schemas.microsoft.com/office/drawing/2014/chart" uri="{C3380CC4-5D6E-409C-BE32-E72D297353CC}">
              <c16:uniqueId val="{00000001-3862-4528-A639-63DD75BF801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45.62</c:v>
                </c:pt>
                <c:pt idx="1">
                  <c:v>46.82</c:v>
                </c:pt>
                <c:pt idx="2">
                  <c:v>48.92</c:v>
                </c:pt>
                <c:pt idx="3">
                  <c:v>50.96</c:v>
                </c:pt>
                <c:pt idx="4">
                  <c:v>54.49</c:v>
                </c:pt>
              </c:numCache>
            </c:numRef>
          </c:val>
          <c:extLst>
            <c:ext xmlns:c16="http://schemas.microsoft.com/office/drawing/2014/chart" uri="{C3380CC4-5D6E-409C-BE32-E72D297353CC}">
              <c16:uniqueId val="{00000000-DF06-4AE1-B6FD-98F08E521C7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53.5</c:v>
                </c:pt>
                <c:pt idx="4">
                  <c:v>52.58</c:v>
                </c:pt>
              </c:numCache>
            </c:numRef>
          </c:val>
          <c:smooth val="0"/>
          <c:extLst>
            <c:ext xmlns:c16="http://schemas.microsoft.com/office/drawing/2014/chart" uri="{C3380CC4-5D6E-409C-BE32-E72D297353CC}">
              <c16:uniqueId val="{00000001-DF06-4AE1-B6FD-98F08E521C7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83.55</c:v>
                </c:pt>
                <c:pt idx="1">
                  <c:v>85.14</c:v>
                </c:pt>
                <c:pt idx="2">
                  <c:v>87.37</c:v>
                </c:pt>
                <c:pt idx="3">
                  <c:v>81.52</c:v>
                </c:pt>
                <c:pt idx="4">
                  <c:v>80.010000000000005</c:v>
                </c:pt>
              </c:numCache>
            </c:numRef>
          </c:val>
          <c:extLst>
            <c:ext xmlns:c16="http://schemas.microsoft.com/office/drawing/2014/chart" uri="{C3380CC4-5D6E-409C-BE32-E72D297353CC}">
              <c16:uniqueId val="{00000000-6B36-4E89-ABEE-DE87089E926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83.51</c:v>
                </c:pt>
                <c:pt idx="4">
                  <c:v>83.02</c:v>
                </c:pt>
              </c:numCache>
            </c:numRef>
          </c:val>
          <c:smooth val="0"/>
          <c:extLst>
            <c:ext xmlns:c16="http://schemas.microsoft.com/office/drawing/2014/chart" uri="{C3380CC4-5D6E-409C-BE32-E72D297353CC}">
              <c16:uniqueId val="{00000001-6B36-4E89-ABEE-DE87089E926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Y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京都府　綾部市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Cc2</v>
      </c>
      <c r="X8" s="71"/>
      <c r="Y8" s="71"/>
      <c r="Z8" s="71"/>
      <c r="AA8" s="71"/>
      <c r="AB8" s="71"/>
      <c r="AC8" s="71"/>
      <c r="AD8" s="72" t="str">
        <f>データ!$M$6</f>
        <v>非設置</v>
      </c>
      <c r="AE8" s="72"/>
      <c r="AF8" s="72"/>
      <c r="AG8" s="72"/>
      <c r="AH8" s="72"/>
      <c r="AI8" s="72"/>
      <c r="AJ8" s="72"/>
      <c r="AK8" s="3"/>
      <c r="AL8" s="68">
        <f>データ!S6</f>
        <v>33721</v>
      </c>
      <c r="AM8" s="68"/>
      <c r="AN8" s="68"/>
      <c r="AO8" s="68"/>
      <c r="AP8" s="68"/>
      <c r="AQ8" s="68"/>
      <c r="AR8" s="68"/>
      <c r="AS8" s="68"/>
      <c r="AT8" s="67">
        <f>データ!T6</f>
        <v>347.1</v>
      </c>
      <c r="AU8" s="67"/>
      <c r="AV8" s="67"/>
      <c r="AW8" s="67"/>
      <c r="AX8" s="67"/>
      <c r="AY8" s="67"/>
      <c r="AZ8" s="67"/>
      <c r="BA8" s="67"/>
      <c r="BB8" s="67">
        <f>データ!U6</f>
        <v>97.15</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48.54</v>
      </c>
      <c r="Q10" s="67"/>
      <c r="R10" s="67"/>
      <c r="S10" s="67"/>
      <c r="T10" s="67"/>
      <c r="U10" s="67"/>
      <c r="V10" s="67"/>
      <c r="W10" s="67">
        <f>データ!Q6</f>
        <v>94.04</v>
      </c>
      <c r="X10" s="67"/>
      <c r="Y10" s="67"/>
      <c r="Z10" s="67"/>
      <c r="AA10" s="67"/>
      <c r="AB10" s="67"/>
      <c r="AC10" s="67"/>
      <c r="AD10" s="68">
        <f>データ!R6</f>
        <v>2700</v>
      </c>
      <c r="AE10" s="68"/>
      <c r="AF10" s="68"/>
      <c r="AG10" s="68"/>
      <c r="AH10" s="68"/>
      <c r="AI10" s="68"/>
      <c r="AJ10" s="68"/>
      <c r="AK10" s="2"/>
      <c r="AL10" s="68">
        <f>データ!V6</f>
        <v>16240</v>
      </c>
      <c r="AM10" s="68"/>
      <c r="AN10" s="68"/>
      <c r="AO10" s="68"/>
      <c r="AP10" s="68"/>
      <c r="AQ10" s="68"/>
      <c r="AR10" s="68"/>
      <c r="AS10" s="68"/>
      <c r="AT10" s="67">
        <f>データ!W6</f>
        <v>4.4800000000000004</v>
      </c>
      <c r="AU10" s="67"/>
      <c r="AV10" s="67"/>
      <c r="AW10" s="67"/>
      <c r="AX10" s="67"/>
      <c r="AY10" s="67"/>
      <c r="AZ10" s="67"/>
      <c r="BA10" s="67"/>
      <c r="BB10" s="67">
        <f>データ!X6</f>
        <v>3625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113</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G8X576Mzt8PqaTeJ1G+Of8uIAUxmvAigKytIj/RS/S1e3H13AZMxQh44l4P//ZQ0HUUpwPf5LUmEHZU6zoqSCQ==" saltValue="mXF6GWQDCmKEBtMEhNHv+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262030</v>
      </c>
      <c r="D6" s="33">
        <f t="shared" si="3"/>
        <v>47</v>
      </c>
      <c r="E6" s="33">
        <f t="shared" si="3"/>
        <v>17</v>
      </c>
      <c r="F6" s="33">
        <f t="shared" si="3"/>
        <v>1</v>
      </c>
      <c r="G6" s="33">
        <f t="shared" si="3"/>
        <v>0</v>
      </c>
      <c r="H6" s="33" t="str">
        <f t="shared" si="3"/>
        <v>京都府　綾部市</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48.54</v>
      </c>
      <c r="Q6" s="34">
        <f t="shared" si="3"/>
        <v>94.04</v>
      </c>
      <c r="R6" s="34">
        <f t="shared" si="3"/>
        <v>2700</v>
      </c>
      <c r="S6" s="34">
        <f t="shared" si="3"/>
        <v>33721</v>
      </c>
      <c r="T6" s="34">
        <f t="shared" si="3"/>
        <v>347.1</v>
      </c>
      <c r="U6" s="34">
        <f t="shared" si="3"/>
        <v>97.15</v>
      </c>
      <c r="V6" s="34">
        <f t="shared" si="3"/>
        <v>16240</v>
      </c>
      <c r="W6" s="34">
        <f t="shared" si="3"/>
        <v>4.4800000000000004</v>
      </c>
      <c r="X6" s="34">
        <f t="shared" si="3"/>
        <v>3625</v>
      </c>
      <c r="Y6" s="35">
        <f>IF(Y7="",NA(),Y7)</f>
        <v>64.88</v>
      </c>
      <c r="Z6" s="35">
        <f t="shared" ref="Z6:AH6" si="4">IF(Z7="",NA(),Z7)</f>
        <v>64.239999999999995</v>
      </c>
      <c r="AA6" s="35">
        <f t="shared" si="4"/>
        <v>60.81</v>
      </c>
      <c r="AB6" s="35">
        <f t="shared" si="4"/>
        <v>77.37</v>
      </c>
      <c r="AC6" s="35">
        <f t="shared" si="4"/>
        <v>78.73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3156.11</v>
      </c>
      <c r="BG6" s="35">
        <f t="shared" ref="BG6:BO6" si="7">IF(BG7="",NA(),BG7)</f>
        <v>2892.11</v>
      </c>
      <c r="BH6" s="35">
        <f t="shared" si="7"/>
        <v>2783.87</v>
      </c>
      <c r="BI6" s="35">
        <f t="shared" si="7"/>
        <v>777.85</v>
      </c>
      <c r="BJ6" s="35">
        <f t="shared" si="7"/>
        <v>1374.95</v>
      </c>
      <c r="BK6" s="35">
        <f t="shared" si="7"/>
        <v>1136.5</v>
      </c>
      <c r="BL6" s="35">
        <f t="shared" si="7"/>
        <v>1118.56</v>
      </c>
      <c r="BM6" s="35">
        <f t="shared" si="7"/>
        <v>1111.31</v>
      </c>
      <c r="BN6" s="35">
        <f t="shared" si="7"/>
        <v>966.33</v>
      </c>
      <c r="BO6" s="35">
        <f t="shared" si="7"/>
        <v>958.81</v>
      </c>
      <c r="BP6" s="34" t="str">
        <f>IF(BP7="","",IF(BP7="-","【-】","【"&amp;SUBSTITUTE(TEXT(BP7,"#,##0.00"),"-","△")&amp;"】"))</f>
        <v>【682.78】</v>
      </c>
      <c r="BQ6" s="35">
        <f>IF(BQ7="",NA(),BQ7)</f>
        <v>34.15</v>
      </c>
      <c r="BR6" s="35">
        <f t="shared" ref="BR6:BZ6" si="8">IF(BR7="",NA(),BR7)</f>
        <v>36.25</v>
      </c>
      <c r="BS6" s="35">
        <f t="shared" si="8"/>
        <v>36.229999999999997</v>
      </c>
      <c r="BT6" s="35">
        <f t="shared" si="8"/>
        <v>66.56</v>
      </c>
      <c r="BU6" s="35">
        <f t="shared" si="8"/>
        <v>63.68</v>
      </c>
      <c r="BV6" s="35">
        <f t="shared" si="8"/>
        <v>71.650000000000006</v>
      </c>
      <c r="BW6" s="35">
        <f t="shared" si="8"/>
        <v>72.33</v>
      </c>
      <c r="BX6" s="35">
        <f t="shared" si="8"/>
        <v>75.540000000000006</v>
      </c>
      <c r="BY6" s="35">
        <f t="shared" si="8"/>
        <v>81.739999999999995</v>
      </c>
      <c r="BZ6" s="35">
        <f t="shared" si="8"/>
        <v>82.88</v>
      </c>
      <c r="CA6" s="34" t="str">
        <f>IF(CA7="","",IF(CA7="-","【-】","【"&amp;SUBSTITUTE(TEXT(CA7,"#,##0.00"),"-","△")&amp;"】"))</f>
        <v>【100.91】</v>
      </c>
      <c r="CB6" s="35">
        <f>IF(CB7="",NA(),CB7)</f>
        <v>451.49</v>
      </c>
      <c r="CC6" s="35">
        <f t="shared" ref="CC6:CK6" si="9">IF(CC7="",NA(),CC7)</f>
        <v>433.66</v>
      </c>
      <c r="CD6" s="35">
        <f t="shared" si="9"/>
        <v>434.71</v>
      </c>
      <c r="CE6" s="35">
        <f t="shared" si="9"/>
        <v>273.45999999999998</v>
      </c>
      <c r="CF6" s="35">
        <f t="shared" si="9"/>
        <v>283.92</v>
      </c>
      <c r="CG6" s="35">
        <f t="shared" si="9"/>
        <v>217.82</v>
      </c>
      <c r="CH6" s="35">
        <f t="shared" si="9"/>
        <v>215.28</v>
      </c>
      <c r="CI6" s="35">
        <f t="shared" si="9"/>
        <v>207.96</v>
      </c>
      <c r="CJ6" s="35">
        <f t="shared" si="9"/>
        <v>194.31</v>
      </c>
      <c r="CK6" s="35">
        <f t="shared" si="9"/>
        <v>190.99</v>
      </c>
      <c r="CL6" s="34" t="str">
        <f>IF(CL7="","",IF(CL7="-","【-】","【"&amp;SUBSTITUTE(TEXT(CL7,"#,##0.00"),"-","△")&amp;"】"))</f>
        <v>【136.86】</v>
      </c>
      <c r="CM6" s="35">
        <f>IF(CM7="",NA(),CM7)</f>
        <v>45.62</v>
      </c>
      <c r="CN6" s="35">
        <f t="shared" ref="CN6:CV6" si="10">IF(CN7="",NA(),CN7)</f>
        <v>46.82</v>
      </c>
      <c r="CO6" s="35">
        <f t="shared" si="10"/>
        <v>48.92</v>
      </c>
      <c r="CP6" s="35">
        <f t="shared" si="10"/>
        <v>50.96</v>
      </c>
      <c r="CQ6" s="35">
        <f t="shared" si="10"/>
        <v>54.49</v>
      </c>
      <c r="CR6" s="35">
        <f t="shared" si="10"/>
        <v>54.44</v>
      </c>
      <c r="CS6" s="35">
        <f t="shared" si="10"/>
        <v>54.67</v>
      </c>
      <c r="CT6" s="35">
        <f t="shared" si="10"/>
        <v>53.51</v>
      </c>
      <c r="CU6" s="35">
        <f t="shared" si="10"/>
        <v>53.5</v>
      </c>
      <c r="CV6" s="35">
        <f t="shared" si="10"/>
        <v>52.58</v>
      </c>
      <c r="CW6" s="34" t="str">
        <f>IF(CW7="","",IF(CW7="-","【-】","【"&amp;SUBSTITUTE(TEXT(CW7,"#,##0.00"),"-","△")&amp;"】"))</f>
        <v>【58.98】</v>
      </c>
      <c r="CX6" s="35">
        <f>IF(CX7="",NA(),CX7)</f>
        <v>83.55</v>
      </c>
      <c r="CY6" s="35">
        <f t="shared" ref="CY6:DG6" si="11">IF(CY7="",NA(),CY7)</f>
        <v>85.14</v>
      </c>
      <c r="CZ6" s="35">
        <f t="shared" si="11"/>
        <v>87.37</v>
      </c>
      <c r="DA6" s="35">
        <f t="shared" si="11"/>
        <v>81.52</v>
      </c>
      <c r="DB6" s="35">
        <f t="shared" si="11"/>
        <v>80.010000000000005</v>
      </c>
      <c r="DC6" s="35">
        <f t="shared" si="11"/>
        <v>84.2</v>
      </c>
      <c r="DD6" s="35">
        <f t="shared" si="11"/>
        <v>83.8</v>
      </c>
      <c r="DE6" s="35">
        <f t="shared" si="11"/>
        <v>83.91</v>
      </c>
      <c r="DF6" s="35">
        <f t="shared" si="11"/>
        <v>83.51</v>
      </c>
      <c r="DG6" s="35">
        <f t="shared" si="11"/>
        <v>83.02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0.11</v>
      </c>
      <c r="EL6" s="35">
        <f t="shared" si="14"/>
        <v>0.15</v>
      </c>
      <c r="EM6" s="35">
        <f t="shared" si="14"/>
        <v>0.16</v>
      </c>
      <c r="EN6" s="35">
        <f t="shared" si="14"/>
        <v>0.13</v>
      </c>
      <c r="EO6" s="34" t="str">
        <f>IF(EO7="","",IF(EO7="-","【-】","【"&amp;SUBSTITUTE(TEXT(EO7,"#,##0.00"),"-","△")&amp;"】"))</f>
        <v>【0.23】</v>
      </c>
    </row>
    <row r="7" spans="1:145" s="36" customFormat="1" x14ac:dyDescent="0.15">
      <c r="A7" s="28"/>
      <c r="B7" s="37">
        <v>2018</v>
      </c>
      <c r="C7" s="37">
        <v>262030</v>
      </c>
      <c r="D7" s="37">
        <v>47</v>
      </c>
      <c r="E7" s="37">
        <v>17</v>
      </c>
      <c r="F7" s="37">
        <v>1</v>
      </c>
      <c r="G7" s="37">
        <v>0</v>
      </c>
      <c r="H7" s="37" t="s">
        <v>98</v>
      </c>
      <c r="I7" s="37" t="s">
        <v>99</v>
      </c>
      <c r="J7" s="37" t="s">
        <v>100</v>
      </c>
      <c r="K7" s="37" t="s">
        <v>101</v>
      </c>
      <c r="L7" s="37" t="s">
        <v>102</v>
      </c>
      <c r="M7" s="37" t="s">
        <v>103</v>
      </c>
      <c r="N7" s="38" t="s">
        <v>104</v>
      </c>
      <c r="O7" s="38" t="s">
        <v>105</v>
      </c>
      <c r="P7" s="38">
        <v>48.54</v>
      </c>
      <c r="Q7" s="38">
        <v>94.04</v>
      </c>
      <c r="R7" s="38">
        <v>2700</v>
      </c>
      <c r="S7" s="38">
        <v>33721</v>
      </c>
      <c r="T7" s="38">
        <v>347.1</v>
      </c>
      <c r="U7" s="38">
        <v>97.15</v>
      </c>
      <c r="V7" s="38">
        <v>16240</v>
      </c>
      <c r="W7" s="38">
        <v>4.4800000000000004</v>
      </c>
      <c r="X7" s="38">
        <v>3625</v>
      </c>
      <c r="Y7" s="38">
        <v>64.88</v>
      </c>
      <c r="Z7" s="38">
        <v>64.239999999999995</v>
      </c>
      <c r="AA7" s="38">
        <v>60.81</v>
      </c>
      <c r="AB7" s="38">
        <v>77.37</v>
      </c>
      <c r="AC7" s="38">
        <v>78.73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3156.11</v>
      </c>
      <c r="BG7" s="38">
        <v>2892.11</v>
      </c>
      <c r="BH7" s="38">
        <v>2783.87</v>
      </c>
      <c r="BI7" s="38">
        <v>777.85</v>
      </c>
      <c r="BJ7" s="38">
        <v>1374.95</v>
      </c>
      <c r="BK7" s="38">
        <v>1136.5</v>
      </c>
      <c r="BL7" s="38">
        <v>1118.56</v>
      </c>
      <c r="BM7" s="38">
        <v>1111.31</v>
      </c>
      <c r="BN7" s="38">
        <v>966.33</v>
      </c>
      <c r="BO7" s="38">
        <v>958.81</v>
      </c>
      <c r="BP7" s="38">
        <v>682.78</v>
      </c>
      <c r="BQ7" s="38">
        <v>34.15</v>
      </c>
      <c r="BR7" s="38">
        <v>36.25</v>
      </c>
      <c r="BS7" s="38">
        <v>36.229999999999997</v>
      </c>
      <c r="BT7" s="38">
        <v>66.56</v>
      </c>
      <c r="BU7" s="38">
        <v>63.68</v>
      </c>
      <c r="BV7" s="38">
        <v>71.650000000000006</v>
      </c>
      <c r="BW7" s="38">
        <v>72.33</v>
      </c>
      <c r="BX7" s="38">
        <v>75.540000000000006</v>
      </c>
      <c r="BY7" s="38">
        <v>81.739999999999995</v>
      </c>
      <c r="BZ7" s="38">
        <v>82.88</v>
      </c>
      <c r="CA7" s="38">
        <v>100.91</v>
      </c>
      <c r="CB7" s="38">
        <v>451.49</v>
      </c>
      <c r="CC7" s="38">
        <v>433.66</v>
      </c>
      <c r="CD7" s="38">
        <v>434.71</v>
      </c>
      <c r="CE7" s="38">
        <v>273.45999999999998</v>
      </c>
      <c r="CF7" s="38">
        <v>283.92</v>
      </c>
      <c r="CG7" s="38">
        <v>217.82</v>
      </c>
      <c r="CH7" s="38">
        <v>215.28</v>
      </c>
      <c r="CI7" s="38">
        <v>207.96</v>
      </c>
      <c r="CJ7" s="38">
        <v>194.31</v>
      </c>
      <c r="CK7" s="38">
        <v>190.99</v>
      </c>
      <c r="CL7" s="38">
        <v>136.86000000000001</v>
      </c>
      <c r="CM7" s="38">
        <v>45.62</v>
      </c>
      <c r="CN7" s="38">
        <v>46.82</v>
      </c>
      <c r="CO7" s="38">
        <v>48.92</v>
      </c>
      <c r="CP7" s="38">
        <v>50.96</v>
      </c>
      <c r="CQ7" s="38">
        <v>54.49</v>
      </c>
      <c r="CR7" s="38">
        <v>54.44</v>
      </c>
      <c r="CS7" s="38">
        <v>54.67</v>
      </c>
      <c r="CT7" s="38">
        <v>53.51</v>
      </c>
      <c r="CU7" s="38">
        <v>53.5</v>
      </c>
      <c r="CV7" s="38">
        <v>52.58</v>
      </c>
      <c r="CW7" s="38">
        <v>58.98</v>
      </c>
      <c r="CX7" s="38">
        <v>83.55</v>
      </c>
      <c r="CY7" s="38">
        <v>85.14</v>
      </c>
      <c r="CZ7" s="38">
        <v>87.37</v>
      </c>
      <c r="DA7" s="38">
        <v>81.52</v>
      </c>
      <c r="DB7" s="38">
        <v>80.010000000000005</v>
      </c>
      <c r="DC7" s="38">
        <v>84.2</v>
      </c>
      <c r="DD7" s="38">
        <v>83.8</v>
      </c>
      <c r="DE7" s="38">
        <v>83.91</v>
      </c>
      <c r="DF7" s="38">
        <v>83.51</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0.11</v>
      </c>
      <c r="EL7" s="38">
        <v>0.15</v>
      </c>
      <c r="EM7" s="38">
        <v>0.16</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2020-02-04T07:50:00Z</cp:lastPrinted>
  <dcterms:modified xsi:type="dcterms:W3CDTF">2020-03-05T01:06:24Z</dcterms:modified>
</cp:coreProperties>
</file>